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4.xml" ContentType="application/vnd.openxmlformats-officedocument.drawingml.chart+xml"/>
  <Override PartName="/xl/drawings/drawing12.xml" ContentType="application/vnd.openxmlformats-officedocument.drawing+xml"/>
  <Override PartName="/xl/charts/chart5.xml" ContentType="application/vnd.openxmlformats-officedocument.drawingml.chart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SRISET\09_Publications\12_Etudes\FF_OvinViande\"/>
    </mc:Choice>
  </mc:AlternateContent>
  <bookViews>
    <workbookView xWindow="0" yWindow="0" windowWidth="20490" windowHeight="7620" tabRatio="500" firstSheet="18" activeTab="19"/>
  </bookViews>
  <sheets>
    <sheet name="Carte 1" sheetId="19" r:id="rId1"/>
    <sheet name="Carte 2" sheetId="21" r:id="rId2"/>
    <sheet name="Tab 1 - eff brebis viande" sheetId="1" r:id="rId3"/>
    <sheet name="Tab 2 - nb expl" sheetId="2" r:id="rId4"/>
    <sheet name="Fig 1 - statut juridique" sheetId="8" r:id="rId5"/>
    <sheet name="Tab 3 - eff par expl" sheetId="3" r:id="rId6"/>
    <sheet name="Fig 2 - SAU" sheetId="22" r:id="rId7"/>
    <sheet name="Tab 4 - production têtes + tec" sheetId="4" r:id="rId8"/>
    <sheet name="Carte 3 - SIQO" sheetId="23" r:id="rId9"/>
    <sheet name="Figure 3 - cotation" sheetId="10" r:id="rId10"/>
    <sheet name="Tab 5 - aide ovine" sheetId="5" r:id="rId11"/>
    <sheet name="Tab 6 - aides PAC" sheetId="6" r:id="rId12"/>
    <sheet name="Tableau 7 et 8 - RICA" sheetId="7" r:id="rId13"/>
    <sheet name="Carte 4 - abattoirs" sheetId="24" r:id="rId14"/>
    <sheet name="Fig 4 - évolution consommation" sheetId="11" r:id="rId15"/>
    <sheet name="Fig 5 - Consommation" sheetId="12" r:id="rId16"/>
    <sheet name="Fig 6 - Cheptel Europe" sheetId="13" r:id="rId17"/>
    <sheet name="Fig 7 Production Europe" sheetId="14" r:id="rId18"/>
    <sheet name="Figures 8 et 9 Import Export" sheetId="15" r:id="rId19"/>
    <sheet name="Figure 10 - balance commerciale" sheetId="16" r:id="rId20"/>
  </sheets>
  <externalReferences>
    <externalReference r:id="rId21"/>
  </externalReferenc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7" i="22" l="1"/>
  <c r="C16" i="22"/>
  <c r="C15" i="22"/>
  <c r="C14" i="22"/>
  <c r="C13" i="22"/>
  <c r="C12" i="22"/>
  <c r="C11" i="22"/>
  <c r="C10" i="22"/>
  <c r="C9" i="22"/>
  <c r="D20" i="14" l="1"/>
  <c r="E20" i="14" s="1"/>
  <c r="D19" i="14"/>
  <c r="E19" i="14" s="1"/>
  <c r="D18" i="14"/>
  <c r="E18" i="14" s="1"/>
  <c r="D17" i="14"/>
  <c r="E17" i="14" s="1"/>
  <c r="D16" i="14"/>
  <c r="E16" i="14" s="1"/>
  <c r="E15" i="14"/>
  <c r="D15" i="14"/>
  <c r="D14" i="14"/>
  <c r="E14" i="14" s="1"/>
  <c r="D13" i="14"/>
  <c r="E13" i="14" s="1"/>
  <c r="D12" i="14"/>
  <c r="E12" i="14" s="1"/>
  <c r="D11" i="14"/>
  <c r="E11" i="14" s="1"/>
  <c r="B39" i="8"/>
  <c r="C43" i="7"/>
  <c r="B43" i="7"/>
  <c r="C40" i="7"/>
  <c r="B40" i="7"/>
  <c r="C39" i="7"/>
  <c r="B39" i="7"/>
  <c r="C31" i="7"/>
  <c r="B31" i="7"/>
  <c r="J24" i="6"/>
  <c r="H24" i="6"/>
  <c r="G24" i="6"/>
  <c r="F24" i="6"/>
  <c r="E24" i="6"/>
  <c r="D24" i="6"/>
  <c r="C24" i="6"/>
  <c r="B24" i="6"/>
  <c r="I23" i="6"/>
  <c r="I22" i="6"/>
  <c r="I21" i="6"/>
  <c r="I20" i="6"/>
  <c r="I19" i="6"/>
  <c r="I18" i="6"/>
  <c r="I17" i="6"/>
  <c r="I16" i="6"/>
  <c r="I15" i="6"/>
  <c r="I14" i="6"/>
  <c r="I13" i="6"/>
  <c r="F24" i="5"/>
  <c r="D24" i="5"/>
  <c r="C24" i="5"/>
  <c r="B24" i="5"/>
  <c r="H25" i="4"/>
  <c r="H27" i="4" s="1"/>
  <c r="G25" i="4"/>
  <c r="G27" i="4" s="1"/>
  <c r="F25" i="4"/>
  <c r="F27" i="4" s="1"/>
  <c r="E25" i="4"/>
  <c r="E27" i="4" s="1"/>
  <c r="D25" i="4"/>
  <c r="D27" i="4" s="1"/>
  <c r="C25" i="4"/>
  <c r="C27" i="4" s="1"/>
  <c r="D19" i="3"/>
  <c r="E19" i="3" s="1"/>
  <c r="D18" i="3"/>
  <c r="B18" i="3"/>
  <c r="B19" i="3" s="1"/>
  <c r="G17" i="3"/>
  <c r="F17" i="3"/>
  <c r="G16" i="3"/>
  <c r="F16" i="3"/>
  <c r="G15" i="3"/>
  <c r="F15" i="3"/>
  <c r="G14" i="3"/>
  <c r="F14" i="3"/>
  <c r="G13" i="3"/>
  <c r="F13" i="3"/>
  <c r="G12" i="3"/>
  <c r="F12" i="3"/>
  <c r="C24" i="2"/>
  <c r="C26" i="2" s="1"/>
  <c r="B24" i="2"/>
  <c r="B26" i="2" s="1"/>
  <c r="C25" i="1"/>
  <c r="C27" i="1" s="1"/>
  <c r="I24" i="6" l="1"/>
</calcChain>
</file>

<file path=xl/sharedStrings.xml><?xml version="1.0" encoding="utf-8"?>
<sst xmlns="http://schemas.openxmlformats.org/spreadsheetml/2006/main" count="449" uniqueCount="346">
  <si>
    <t>16 - Charente</t>
  </si>
  <si>
    <t>17 - Charente-Maritime</t>
  </si>
  <si>
    <t>19 - Corrèze</t>
  </si>
  <si>
    <t>23 - Creuse</t>
  </si>
  <si>
    <t>24 - Dordogne</t>
  </si>
  <si>
    <t>33 - Gironde</t>
  </si>
  <si>
    <t>40 - Landes</t>
  </si>
  <si>
    <t>47 - Lot-et-Garonne</t>
  </si>
  <si>
    <t>64 - Pyrénées-Atlantiques</t>
  </si>
  <si>
    <t>79 - Deux-Sèvres</t>
  </si>
  <si>
    <t>86 - Vienne</t>
  </si>
  <si>
    <t>87 - Haute-Vienne</t>
  </si>
  <si>
    <t>Nouvelle-Aquitaine</t>
  </si>
  <si>
    <t>France métropolitaine</t>
  </si>
  <si>
    <t>part de la région
dans la France metrop.</t>
  </si>
  <si>
    <t>source : Agreste – SAA provisoire 2022</t>
  </si>
  <si>
    <t>total</t>
  </si>
  <si>
    <t>ayant au moins 50 brebis nourrices</t>
  </si>
  <si>
    <t>Source : Agreste – RA 2020</t>
  </si>
  <si>
    <r>
      <rPr>
        <u/>
        <sz val="10"/>
        <rFont val="Marianne"/>
        <family val="3"/>
        <charset val="1"/>
      </rPr>
      <t>Tableau 3</t>
    </r>
    <r>
      <rPr>
        <sz val="10"/>
        <rFont val="Marianne"/>
        <family val="3"/>
        <charset val="1"/>
      </rPr>
      <t xml:space="preserve"> : 4 % des exploitations possèdent un quart du cheptel régional</t>
    </r>
  </si>
  <si>
    <t>Nb de brebis nourrices</t>
  </si>
  <si>
    <t>Nb d'exploitations</t>
  </si>
  <si>
    <t>% des exploitations</t>
  </si>
  <si>
    <t>Nb cumulé de brebis</t>
  </si>
  <si>
    <t>% des brebis</t>
  </si>
  <si>
    <t>moins de 50</t>
  </si>
  <si>
    <t>52%</t>
  </si>
  <si>
    <t>7%</t>
  </si>
  <si>
    <t>de 50 à 99</t>
  </si>
  <si>
    <t>17%</t>
  </si>
  <si>
    <t>10%</t>
  </si>
  <si>
    <t>de 100 à 199</t>
  </si>
  <si>
    <t>13%</t>
  </si>
  <si>
    <t>de 200 à 299</t>
  </si>
  <si>
    <t>6%</t>
  </si>
  <si>
    <t>14%</t>
  </si>
  <si>
    <t>de 300 à399</t>
  </si>
  <si>
    <t>5%</t>
  </si>
  <si>
    <t>15%</t>
  </si>
  <si>
    <t>de 400 à 499</t>
  </si>
  <si>
    <t>3%</t>
  </si>
  <si>
    <t>11%</t>
  </si>
  <si>
    <t>plus de 500</t>
  </si>
  <si>
    <t>4%</t>
  </si>
  <si>
    <t>26%</t>
  </si>
  <si>
    <t>source : Agreste – RA 2020</t>
  </si>
  <si>
    <t>Production ovine en 2022 (nombre de têtes)</t>
  </si>
  <si>
    <t>Nombre de têtes</t>
  </si>
  <si>
    <t>Tonnes équivalent carcasse</t>
  </si>
  <si>
    <t>Agneaux</t>
  </si>
  <si>
    <t>Moutons et ovins de réforme</t>
  </si>
  <si>
    <t>Total ovins</t>
  </si>
  <si>
    <t>016  -  Charente</t>
  </si>
  <si>
    <t>017  -  Charente-Maritime</t>
  </si>
  <si>
    <t>019  -  Corrèze</t>
  </si>
  <si>
    <t>023  -  Creuse</t>
  </si>
  <si>
    <t>024  -  Dordogne</t>
  </si>
  <si>
    <t>033  -  Gironde</t>
  </si>
  <si>
    <t>040  -  Landes</t>
  </si>
  <si>
    <t>047  -  Lot-et-Garonne</t>
  </si>
  <si>
    <t>064  -  Pyrénées-Atlantiques *</t>
  </si>
  <si>
    <t>079  -  Deux-Sèvres</t>
  </si>
  <si>
    <t>086  -  Vienne</t>
  </si>
  <si>
    <t>087  -  Haute-Vienne</t>
  </si>
  <si>
    <t>Total France métropolitaine</t>
  </si>
  <si>
    <t>demandes d'aide ovine déposées</t>
  </si>
  <si>
    <t>nombre de demandes</t>
  </si>
  <si>
    <t>nombre de brebis engagées</t>
  </si>
  <si>
    <t>nombre demande nouveau producteur</t>
  </si>
  <si>
    <t>nombre de
brebis engagées</t>
  </si>
  <si>
    <t>Montant total aides ovines</t>
  </si>
  <si>
    <t>Premier pilier</t>
  </si>
  <si>
    <t>Deuxième pilier</t>
  </si>
  <si>
    <t>Total</t>
  </si>
  <si>
    <t>Aides couplées végétales</t>
  </si>
  <si>
    <t>Aides couplées animales</t>
  </si>
  <si>
    <t>Aides découplées</t>
  </si>
  <si>
    <t>ICHN</t>
  </si>
  <si>
    <t>Bio conversion + maintien</t>
  </si>
  <si>
    <t>MAECs</t>
  </si>
  <si>
    <t>Assurance récolte</t>
  </si>
  <si>
    <t>Moyenne par exploitation moyenne ou grande spécialisée en ovins viande (€)  2021</t>
  </si>
  <si>
    <t>autres régions</t>
  </si>
  <si>
    <t>Produit brut standard</t>
  </si>
  <si>
    <t>dont produit brut vente agneaux</t>
  </si>
  <si>
    <t>dont produit brut céréales</t>
  </si>
  <si>
    <t>Production de l'exercice</t>
  </si>
  <si>
    <t>- Charges approvisionnement</t>
  </si>
  <si>
    <t>- Autres charges</t>
  </si>
  <si>
    <t>= Valeur ajoutée</t>
  </si>
  <si>
    <t>+ Subventions</t>
  </si>
  <si>
    <t>dont aides couplées ovines</t>
  </si>
  <si>
    <t>+ Indemnités assurances</t>
  </si>
  <si>
    <t>- Fermages et loyers</t>
  </si>
  <si>
    <t>- Impôts et taxes</t>
  </si>
  <si>
    <t>- Charges de personnel</t>
  </si>
  <si>
    <t>=Excédent brut d'exploitation (EBE)</t>
  </si>
  <si>
    <t>- Dotations aux amortissements</t>
  </si>
  <si>
    <t>≈ Résultat d'exploitation</t>
  </si>
  <si>
    <t>- Charges financières</t>
  </si>
  <si>
    <t>+ Produits financiers</t>
  </si>
  <si>
    <t xml:space="preserve">=Résultat courant avant impôt (RCAI) </t>
  </si>
  <si>
    <t>RCAI par Utans</t>
  </si>
  <si>
    <t>Moyenne par exploitation moyenne ou grande spécialisée en ovins viande (€) 2019</t>
  </si>
  <si>
    <t>Unités de travail non salarié (Utans)</t>
  </si>
  <si>
    <t>SAU en ha</t>
  </si>
  <si>
    <t>UGB ovines</t>
  </si>
  <si>
    <t>SAU/Utans</t>
  </si>
  <si>
    <t>UBG/Utans</t>
  </si>
  <si>
    <t>Charges aliments concentrés
pour ovins</t>
  </si>
  <si>
    <t>Charges aliments grossiers
pour ovins</t>
  </si>
  <si>
    <t>Frais d'aliments / UGB ovine</t>
  </si>
  <si>
    <t xml:space="preserve"> </t>
  </si>
  <si>
    <t>Statut_juridique</t>
  </si>
  <si>
    <t>Nbre_exploitations</t>
  </si>
  <si>
    <t>freqExploitations</t>
  </si>
  <si>
    <t>Individuel</t>
  </si>
  <si>
    <t>GAEC</t>
  </si>
  <si>
    <t>EARL</t>
  </si>
  <si>
    <t>Autres</t>
  </si>
  <si>
    <t>*Champ : CHEPTQ_411100&gt;=50</t>
  </si>
  <si>
    <t>Classe_SAU</t>
  </si>
  <si>
    <t>Surf_Tot</t>
  </si>
  <si>
    <t>freqSAU</t>
  </si>
  <si>
    <t>Surface toujours en herbe (STH)</t>
  </si>
  <si>
    <t>Prairies Temporaires</t>
  </si>
  <si>
    <t>Céréales</t>
  </si>
  <si>
    <t>Maïs fourrages + Plantes fourragères</t>
  </si>
  <si>
    <t>Oléagineux, Protéagineux</t>
  </si>
  <si>
    <t>Estives</t>
  </si>
  <si>
    <t>Cultures permanentes + autres cultures (légumes, PPAM,...)</t>
  </si>
  <si>
    <t>Jachères et autres</t>
  </si>
  <si>
    <t>Unité : en €/kg de carcasse</t>
  </si>
  <si>
    <t>janv</t>
  </si>
  <si>
    <t>fév</t>
  </si>
  <si>
    <t>mars</t>
  </si>
  <si>
    <t>avril</t>
  </si>
  <si>
    <t>mai</t>
  </si>
  <si>
    <t>juin</t>
  </si>
  <si>
    <t>juil</t>
  </si>
  <si>
    <t>août</t>
  </si>
  <si>
    <t>sept</t>
  </si>
  <si>
    <t>oct</t>
  </si>
  <si>
    <t>nov</t>
  </si>
  <si>
    <t>déc</t>
  </si>
  <si>
    <t>Moyenne 2019-20-21</t>
  </si>
  <si>
    <t>Abattages CVJA</t>
  </si>
  <si>
    <t>Production indigène contrôlee CVJA (PIC)</t>
  </si>
  <si>
    <t>Consommation brute CVJA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</si>
  <si>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</si>
  <si>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</si>
  <si>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</si>
  <si>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</si>
  <si>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</si>
  <si>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</si>
  <si>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</si>
  <si>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</si>
  <si>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</si>
  <si>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</si>
  <si>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</si>
  <si>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</si>
  <si>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</si>
  <si>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</si>
  <si>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</si>
  <si>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</si>
  <si>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</si>
  <si>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</si>
  <si>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</si>
  <si>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</si>
  <si>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</si>
  <si>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</si>
  <si>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Repartition des achats de viande</t>
  </si>
  <si>
    <t>%</t>
  </si>
  <si>
    <t>Volaille</t>
  </si>
  <si>
    <t>Porc</t>
  </si>
  <si>
    <t>Ovin</t>
  </si>
  <si>
    <t>Bovin</t>
  </si>
  <si>
    <t>Cheptel de brebis nourrices sur le continent européen et assimilé</t>
  </si>
  <si>
    <t>Pays-Bas</t>
  </si>
  <si>
    <t>Hongrie</t>
  </si>
  <si>
    <t>Roumanie</t>
  </si>
  <si>
    <t>Allemagne</t>
  </si>
  <si>
    <t>République serbe</t>
  </si>
  <si>
    <t>Italie</t>
  </si>
  <si>
    <t>Portugal</t>
  </si>
  <si>
    <t>Irlande</t>
  </si>
  <si>
    <t>France</t>
  </si>
  <si>
    <t>Espagne</t>
  </si>
  <si>
    <t>Royaume-Uni</t>
  </si>
  <si>
    <t>Turquie</t>
  </si>
  <si>
    <t>milliers de têtes</t>
  </si>
  <si>
    <t>Source : Eurostats + Defra data (pour le Royaume Uni)</t>
  </si>
  <si>
    <t>agneaux</t>
  </si>
  <si>
    <t>moutons</t>
  </si>
  <si>
    <t>Islande</t>
  </si>
  <si>
    <t>Grèce</t>
  </si>
  <si>
    <t>Luxembourg</t>
  </si>
  <si>
    <t>n</t>
  </si>
  <si>
    <t>EXPORTATIONS</t>
  </si>
  <si>
    <t>IMPORTATIONS</t>
  </si>
  <si>
    <t>Tot_MASSE</t>
  </si>
  <si>
    <t>Belgique</t>
  </si>
  <si>
    <t>Nouvelle-Zélande</t>
  </si>
  <si>
    <t>Autriche</t>
  </si>
  <si>
    <t>Danemark</t>
  </si>
  <si>
    <t>Australie</t>
  </si>
  <si>
    <t>Pologne</t>
  </si>
  <si>
    <t>Suisse</t>
  </si>
  <si>
    <t>Argentine</t>
  </si>
  <si>
    <t>Chili</t>
  </si>
  <si>
    <t>Japon</t>
  </si>
  <si>
    <t>Sierra Leone</t>
  </si>
  <si>
    <t>Tunisie</t>
  </si>
  <si>
    <t>Uruguay</t>
  </si>
  <si>
    <t>Gabon</t>
  </si>
  <si>
    <r>
      <rPr>
        <sz val="11"/>
        <color rgb="FF000000"/>
        <rFont val="Marianne"/>
        <family val="3"/>
        <charset val="1"/>
      </rPr>
      <t>Figure 8 :</t>
    </r>
    <r>
      <rPr>
        <b/>
        <sz val="11"/>
        <color rgb="FF000000"/>
        <rFont val="Marianne"/>
        <family val="3"/>
        <charset val="1"/>
      </rPr>
      <t xml:space="preserve"> les pays frontaliers, premières destinations de la viande ovine française</t>
    </r>
  </si>
  <si>
    <t>Principales destinations des exportations de viande ovine depuis la France en 2022</t>
  </si>
  <si>
    <r>
      <rPr>
        <sz val="11"/>
        <color rgb="FF000000"/>
        <rFont val="Marianne"/>
        <family val="3"/>
        <charset val="1"/>
      </rPr>
      <t xml:space="preserve">Figure 9 : </t>
    </r>
    <r>
      <rPr>
        <b/>
        <sz val="11"/>
        <color rgb="FF000000"/>
        <rFont val="Marianne"/>
        <family val="3"/>
        <charset val="1"/>
      </rPr>
      <t>la Nouvelle-Zélande, premier importateur hors continent européen</t>
    </r>
  </si>
  <si>
    <t>Principales provenances des importations de viande ovine en France en 2022</t>
  </si>
  <si>
    <t>Hong Kong</t>
  </si>
  <si>
    <t>Egypte</t>
  </si>
  <si>
    <t>Bulgarie</t>
  </si>
  <si>
    <t>Panama</t>
  </si>
  <si>
    <t>Mali</t>
  </si>
  <si>
    <t>Slovaquie</t>
  </si>
  <si>
    <t>Chypre</t>
  </si>
  <si>
    <t>Chine</t>
  </si>
  <si>
    <t>Niger</t>
  </si>
  <si>
    <t>Afrique du Sud</t>
  </si>
  <si>
    <t>Singapour</t>
  </si>
  <si>
    <t>Arabie saoudite</t>
  </si>
  <si>
    <t>Finlande</t>
  </si>
  <si>
    <t>Cameroun</t>
  </si>
  <si>
    <t>Etats-Unis</t>
  </si>
  <si>
    <t>Malaisie</t>
  </si>
  <si>
    <t>Seychelles</t>
  </si>
  <si>
    <t>Maurice</t>
  </si>
  <si>
    <t>Croatie</t>
  </si>
  <si>
    <t>Mauritanie</t>
  </si>
  <si>
    <t>Emirats arabes unis</t>
  </si>
  <si>
    <t>Malte</t>
  </si>
  <si>
    <t>Cuba</t>
  </si>
  <si>
    <t>Togo</t>
  </si>
  <si>
    <t>Congo</t>
  </si>
  <si>
    <t>Sainte-Lucie</t>
  </si>
  <si>
    <t>Maldives</t>
  </si>
  <si>
    <t>Andorre</t>
  </si>
  <si>
    <t>Burkina Faso</t>
  </si>
  <si>
    <t>Macao</t>
  </si>
  <si>
    <t>Madagascar</t>
  </si>
  <si>
    <t>Djibouti</t>
  </si>
  <si>
    <t>Comores</t>
  </si>
  <si>
    <t>Cambodge</t>
  </si>
  <si>
    <t>Oman</t>
  </si>
  <si>
    <t>Canada</t>
  </si>
  <si>
    <t>Lettonie</t>
  </si>
  <si>
    <t>BahreÃ¯n</t>
  </si>
  <si>
    <t>Saint-Pierre-et-Miquelon</t>
  </si>
  <si>
    <t>ANNEE</t>
  </si>
  <si>
    <t>Importations</t>
  </si>
  <si>
    <t>Exportations</t>
  </si>
  <si>
    <t>balance</t>
  </si>
  <si>
    <t>Importations viande fraîche</t>
  </si>
  <si>
    <t>Importations viande congelée</t>
  </si>
  <si>
    <t>Exportations viande fraîche</t>
  </si>
  <si>
    <t>Exportation viande congelée</t>
  </si>
  <si>
    <t>Balance viande fraiche</t>
  </si>
  <si>
    <t>Balance viande congelée</t>
  </si>
  <si>
    <t>IMPORT</t>
  </si>
  <si>
    <t>EXPORT</t>
  </si>
  <si>
    <r>
      <rPr>
        <sz val="11"/>
        <color rgb="FF000000"/>
        <rFont val="Marianne"/>
        <family val="3"/>
        <charset val="1"/>
      </rPr>
      <t xml:space="preserve">Figure 10 : </t>
    </r>
    <r>
      <rPr>
        <b/>
        <sz val="11"/>
        <color rgb="FF000000"/>
        <rFont val="Marianne"/>
        <family val="3"/>
        <charset val="1"/>
      </rPr>
      <t>une balance des échanges de viande fraiche en diminution</t>
    </r>
  </si>
  <si>
    <t>Importations françaises et balance commerciale des échanges de viande ovine en 2022</t>
  </si>
  <si>
    <r>
      <t>Carte 1</t>
    </r>
    <r>
      <rPr>
        <sz val="10"/>
        <rFont val="Marianne"/>
        <family val="3"/>
        <charset val="1"/>
      </rPr>
      <t xml:space="preserve"> : </t>
    </r>
    <r>
      <rPr>
        <b/>
        <sz val="10"/>
        <rFont val="Marianne"/>
        <family val="3"/>
      </rPr>
      <t>un cheptel localisé dans quelques départements</t>
    </r>
  </si>
  <si>
    <t>Cheptel de brebis nourrices par département en 2022</t>
  </si>
  <si>
    <t>Densité de répartition des brebis nourrices en Nouvelle-Aquitaine en 2020</t>
  </si>
  <si>
    <r>
      <t>Carte 2</t>
    </r>
    <r>
      <rPr>
        <sz val="10"/>
        <rFont val="Marianne"/>
        <family val="3"/>
        <charset val="1"/>
      </rPr>
      <t xml:space="preserve"> : </t>
    </r>
    <r>
      <rPr>
        <b/>
        <sz val="10"/>
        <rFont val="Marianne"/>
        <family val="3"/>
      </rPr>
      <t>un cheptel régional concentré dans le Nord et l'Ouest</t>
    </r>
  </si>
  <si>
    <r>
      <t>Tableau 1</t>
    </r>
    <r>
      <rPr>
        <sz val="10"/>
        <rFont val="Marianne"/>
        <family val="3"/>
        <charset val="1"/>
      </rPr>
      <t xml:space="preserve"> : </t>
    </r>
    <r>
      <rPr>
        <b/>
        <sz val="10"/>
        <rFont val="Marianne"/>
        <family val="3"/>
      </rPr>
      <t>trois départements représentent 60 % des effectifs de la région</t>
    </r>
  </si>
  <si>
    <r>
      <t xml:space="preserve">Tableau 2 : </t>
    </r>
    <r>
      <rPr>
        <b/>
        <sz val="10"/>
        <rFont val="Marianne"/>
        <family val="3"/>
      </rPr>
      <t>plus de la moitié des exploitations possèdent moins de 50 brebis reproductives</t>
    </r>
  </si>
  <si>
    <t>Nombre d’exploitations
au 1er janvier 2020</t>
  </si>
  <si>
    <r>
      <t>Figure 1 :</t>
    </r>
    <r>
      <rPr>
        <b/>
        <sz val="11"/>
        <rFont val="Marianne"/>
        <family val="3"/>
      </rPr>
      <t xml:space="preserve"> près de 20 % d'exploitations en GAEC</t>
    </r>
  </si>
  <si>
    <t>Statut juridique des exploitations détenant au moins 50 brebis nourrices en 2020</t>
  </si>
  <si>
    <t>Effectif de brebis nourrices au 1er janvier 2022 (en tête)</t>
  </si>
  <si>
    <r>
      <rPr>
        <sz val="11"/>
        <rFont val="Marianne"/>
        <family val="3"/>
      </rPr>
      <t>Figure 2 :</t>
    </r>
    <r>
      <rPr>
        <sz val="11"/>
        <rFont val="Marianne"/>
        <family val="3"/>
        <charset val="1"/>
      </rPr>
      <t xml:space="preserve"> </t>
    </r>
    <r>
      <rPr>
        <b/>
        <sz val="11"/>
        <rFont val="Marianne"/>
        <family val="3"/>
      </rPr>
      <t>près de trois quart des surfaces en herbe</t>
    </r>
  </si>
  <si>
    <t>Répartition de la SAU des exploitations ayant au moins 50 brebis nourrices en Nouvelle-Aquitaine</t>
  </si>
  <si>
    <t>* 80 % des agneaux produits en Pyrénées-Atlantiques sont des agneaux de lait</t>
  </si>
  <si>
    <t>Volumes produits en Nouvelle-Aquitaine en têtes et en tonnage</t>
  </si>
  <si>
    <r>
      <t xml:space="preserve">Tableau 4 :  </t>
    </r>
    <r>
      <rPr>
        <b/>
        <sz val="11"/>
        <rFont val="Marianne"/>
        <family val="3"/>
      </rPr>
      <t>les agneaux représentent trois quart du tonnage total de viande ovine</t>
    </r>
  </si>
  <si>
    <t>Cotation de l’agneaux couvert U &lt; 16-19 kg - Zone Nord</t>
  </si>
  <si>
    <r>
      <t>Figure 3 :</t>
    </r>
    <r>
      <rPr>
        <b/>
        <sz val="10"/>
        <rFont val="Marianne"/>
        <family val="3"/>
      </rPr>
      <t xml:space="preserve"> cotation agneau sur les années 2021 et 2022 Nouvelle-Aquitaine</t>
    </r>
  </si>
  <si>
    <t>Source : FranceAgriMer</t>
  </si>
  <si>
    <t>semaine</t>
  </si>
  <si>
    <r>
      <t xml:space="preserve">dont demandes de majoration
nouveau </t>
    </r>
    <r>
      <rPr>
        <b/>
        <sz val="10"/>
        <color theme="0"/>
        <rFont val="Marianne"/>
        <family val="3"/>
      </rPr>
      <t>pro</t>
    </r>
    <r>
      <rPr>
        <b/>
        <sz val="10"/>
        <color rgb="FFFFFFFF"/>
        <rFont val="Marianne"/>
        <family val="3"/>
        <charset val="1"/>
      </rPr>
      <t>ducteur</t>
    </r>
  </si>
  <si>
    <r>
      <t xml:space="preserve">Tableau  5 : </t>
    </r>
    <r>
      <rPr>
        <b/>
        <sz val="10"/>
        <rFont val="Marianne"/>
        <family val="3"/>
      </rPr>
      <t>trois départements reçoivent 70 % du montant régional</t>
    </r>
  </si>
  <si>
    <t>Demandes d'aides ovines deposées en 2022</t>
  </si>
  <si>
    <t>principales aides PAC perçues par les bénéficiaires de l'aide ovine.</t>
  </si>
  <si>
    <r>
      <t xml:space="preserve">Tableau 6 : </t>
    </r>
    <r>
      <rPr>
        <b/>
        <sz val="10"/>
        <rFont val="Marianne"/>
        <family val="3"/>
      </rPr>
      <t>un premier pilier qui compte pour les trois quarts des subventions PAC, les aides découplées pour la moitié</t>
    </r>
  </si>
  <si>
    <t>nombre de bénéficiaires</t>
  </si>
  <si>
    <t>Source : extraction ISIS, traitement SRISET</t>
  </si>
  <si>
    <r>
      <rPr>
        <sz val="11"/>
        <rFont val="Marianne"/>
        <family val="3"/>
      </rPr>
      <t xml:space="preserve">Tableau 7 : </t>
    </r>
    <r>
      <rPr>
        <b/>
        <sz val="11"/>
        <rFont val="Marianne"/>
        <family val="3"/>
        <charset val="1"/>
      </rPr>
      <t>des subventions indispensables à l'équilibre financier</t>
    </r>
  </si>
  <si>
    <t>Principaux agrégats comptables 2021</t>
  </si>
  <si>
    <r>
      <rPr>
        <sz val="11"/>
        <rFont val="Marianne"/>
        <family val="3"/>
      </rPr>
      <t>Tableau 8 :</t>
    </r>
    <r>
      <rPr>
        <b/>
        <sz val="11"/>
        <rFont val="Marianne"/>
        <family val="3"/>
        <charset val="1"/>
      </rPr>
      <t xml:space="preserve"> des exploitations plus petites et plus chargées dans la région que dans les autres régions françaises.</t>
    </r>
  </si>
  <si>
    <t>caractéristiques des exploitations et charges d'aliments en 2021</t>
  </si>
  <si>
    <r>
      <t xml:space="preserve">Figure 4 : </t>
    </r>
    <r>
      <rPr>
        <b/>
        <sz val="11"/>
        <rFont val="Marianne"/>
        <family val="3"/>
      </rPr>
      <t xml:space="preserve">la production se stabilise, la consommation baisse </t>
    </r>
  </si>
  <si>
    <t>Évolution de la consommation et de la production de viande ovine depuis 2002</t>
  </si>
  <si>
    <t>volumes (tec)</t>
  </si>
  <si>
    <t>Abattages bruts</t>
  </si>
  <si>
    <t>Production indigène brute (PIB) totale</t>
  </si>
  <si>
    <t>Production indigène brute totale (PIB) CVJA</t>
  </si>
  <si>
    <t>Production indigène contrôlée totale (PIC)</t>
  </si>
  <si>
    <t>Source : Agreste, SSP</t>
  </si>
  <si>
    <t>Proportions des différents types de viande consommée en France en 2001, 2011, 2021</t>
  </si>
  <si>
    <t>Source : FranceAgriMer d'après Kantar WorldPanel</t>
  </si>
  <si>
    <t>Bosnie Herzégovine</t>
  </si>
  <si>
    <t>Suède</t>
  </si>
  <si>
    <t>Macédoine du Nord</t>
  </si>
  <si>
    <t>Lithuanie</t>
  </si>
  <si>
    <r>
      <t>Figure 6 :</t>
    </r>
    <r>
      <rPr>
        <b/>
        <sz val="11"/>
        <rFont val="Marianne"/>
        <family val="3"/>
      </rPr>
      <t xml:space="preserve"> l'Espagne est le premier détenteur de brebis nourrices de l'Union européenne</t>
    </r>
  </si>
  <si>
    <t>part des agneaux sur total</t>
  </si>
  <si>
    <r>
      <t xml:space="preserve">Figure 7 : </t>
    </r>
    <r>
      <rPr>
        <b/>
        <sz val="11"/>
        <rFont val="Marianne"/>
        <family val="3"/>
      </rPr>
      <t>le Royaume-Uni est de loin le premier producteur d'agneaux et de viande ovine sur le continent européen, devant l'Espagne et la France</t>
    </r>
  </si>
  <si>
    <t>Abattages contrôlés de viande ovine en Europe, en milliers de tonnes</t>
  </si>
  <si>
    <t>masse (kg)</t>
  </si>
  <si>
    <t>Fraîche</t>
  </si>
  <si>
    <t>Congelée</t>
  </si>
  <si>
    <t>Israël</t>
  </si>
  <si>
    <t>Sénégal</t>
  </si>
  <si>
    <t>Guinée équatoriale</t>
  </si>
  <si>
    <t>Côte-d'Ivoire</t>
  </si>
  <si>
    <t>Slovénie</t>
  </si>
  <si>
    <t>Polynésie française</t>
  </si>
  <si>
    <t>Saint-Barthélemy</t>
  </si>
  <si>
    <t>Thaïlande</t>
  </si>
  <si>
    <t>Iran (République islamique d')</t>
  </si>
  <si>
    <t>Russie (Fédération de)</t>
  </si>
  <si>
    <t>Indonésie</t>
  </si>
  <si>
    <t>Sint-Maarten (partie néerlandaise)</t>
  </si>
  <si>
    <t>Nouvelle-Calédonie</t>
  </si>
  <si>
    <t>Guinée</t>
  </si>
  <si>
    <t>Bénin</t>
  </si>
  <si>
    <t>Centrafricaine (République)</t>
  </si>
  <si>
    <t>Tchèque (République)</t>
  </si>
  <si>
    <t>Norvège</t>
  </si>
  <si>
    <t>Falkland (Îles)</t>
  </si>
  <si>
    <r>
      <t>Figure 5 :</t>
    </r>
    <r>
      <rPr>
        <b/>
        <sz val="10"/>
        <rFont val="Marianne"/>
        <family val="3"/>
      </rPr>
      <t xml:space="preserve"> baisse progressive de la consommation de viande ovine</t>
    </r>
  </si>
  <si>
    <t>Total exportations</t>
  </si>
  <si>
    <t>Total Importations</t>
  </si>
  <si>
    <t>Sources : DGDDI (douanes), traitement SRISET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</si>
</sst>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-* #,##0.00_-;\-* #,##0.00_-;_-* \-??_-;_-@_-"/>
    <numFmt numFmtId="165" formatCode="_-* #,##0.00\ _€_-;\-* #,##0.00\ _€_-;_-* \-??\ _€_-;_-@_-"/>
    <numFmt numFmtId="166" formatCode="0\ %"/>
    <numFmt numFmtId="167" formatCode="#,##0.00\ [$€-40C];[Red]\-#,##0.00\ [$€-40C]"/>
    <numFmt numFmtId="168" formatCode="_-* #,##0_-;\-* #,##0_-;_-* \-??_-;_-@_-"/>
    <numFmt numFmtId="169" formatCode="_-* #,##0\ _€_-;\-* #,##0\ _€_-;_-* \-??\ _€_-;_-@_-"/>
    <numFmt numFmtId="170" formatCode="_-* #,##0.0\ _€_-;\-* #,##0.0\ _€_-;_-* \-??\ _€_-;_-@_-"/>
    <numFmt numFmtId="171" formatCode="###0"/>
    <numFmt numFmtId="172" formatCode="0.00\ %"/>
    <numFmt numFmtId="173" formatCode="0.000"/>
    <numFmt numFmtId="177" formatCode="_-* #,##0.0_-;\-* #,##0.0_-;_-* \-??_-;_-@_-"/>
  </numFmts>
  <fonts count="45">
    <font>
      <sz val="10"/>
      <name val="Arial"/>
      <family val="2"/>
      <charset val="1"/>
    </font>
    <font>
      <sz val="11"/>
      <name val="Arial"/>
      <family val="2"/>
      <charset val="1"/>
    </font>
    <font>
      <sz val="10"/>
      <name val="Mangal"/>
      <family val="2"/>
      <charset val="1"/>
    </font>
    <font>
      <b/>
      <sz val="11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u/>
      <sz val="10"/>
      <name val="Mangal"/>
      <family val="2"/>
      <charset val="1"/>
    </font>
    <font>
      <u/>
      <sz val="10"/>
      <name val="Marianne"/>
      <family val="3"/>
      <charset val="1"/>
    </font>
    <font>
      <sz val="10"/>
      <name val="Marianne"/>
      <family val="3"/>
      <charset val="1"/>
    </font>
    <font>
      <b/>
      <sz val="10"/>
      <color rgb="FFFFFFFF"/>
      <name val="Marianne"/>
      <family val="3"/>
      <charset val="1"/>
    </font>
    <font>
      <b/>
      <sz val="10"/>
      <name val="Marianne"/>
      <family val="3"/>
      <charset val="1"/>
    </font>
    <font>
      <sz val="9"/>
      <name val="Marianne"/>
      <family val="3"/>
      <charset val="1"/>
    </font>
    <font>
      <i/>
      <sz val="9"/>
      <name val="Marianne"/>
      <family val="3"/>
      <charset val="1"/>
    </font>
    <font>
      <b/>
      <sz val="11"/>
      <color rgb="FF000000"/>
      <name val="Marianne"/>
      <family val="3"/>
      <charset val="1"/>
    </font>
    <font>
      <sz val="9"/>
      <name val="Arial"/>
      <family val="2"/>
      <charset val="1"/>
    </font>
    <font>
      <b/>
      <sz val="10"/>
      <color rgb="FFFF0000"/>
      <name val="Marianne"/>
      <family val="3"/>
      <charset val="1"/>
    </font>
    <font>
      <sz val="10"/>
      <color rgb="FF000000"/>
      <name val="Marianne"/>
      <family val="3"/>
      <charset val="1"/>
    </font>
    <font>
      <b/>
      <sz val="12"/>
      <name val="Arial"/>
      <family val="2"/>
      <charset val="1"/>
    </font>
    <font>
      <b/>
      <i/>
      <sz val="9"/>
      <color rgb="FFFFFFFF"/>
      <name val="Marianne"/>
      <family val="3"/>
      <charset val="1"/>
    </font>
    <font>
      <b/>
      <sz val="9"/>
      <color rgb="FFFFFFFF"/>
      <name val="Marianne"/>
      <family val="3"/>
      <charset val="1"/>
    </font>
    <font>
      <b/>
      <sz val="9"/>
      <name val="Marianne"/>
      <family val="3"/>
      <charset val="1"/>
    </font>
    <font>
      <i/>
      <sz val="9"/>
      <name val="Arial"/>
      <family val="2"/>
      <charset val="1"/>
    </font>
    <font>
      <sz val="11"/>
      <name val="Marianne"/>
      <family val="3"/>
      <charset val="1"/>
    </font>
    <font>
      <i/>
      <sz val="11"/>
      <color rgb="FF000000"/>
      <name val="Calibri"/>
      <family val="2"/>
      <charset val="1"/>
    </font>
    <font>
      <b/>
      <sz val="10"/>
      <color rgb="FFFF0000"/>
      <name val="Arial"/>
      <family val="2"/>
      <charset val="1"/>
    </font>
    <font>
      <b/>
      <sz val="9"/>
      <name val="Arial"/>
      <family val="2"/>
      <charset val="1"/>
    </font>
    <font>
      <b/>
      <sz val="11"/>
      <name val="Marianne"/>
      <family val="3"/>
      <charset val="1"/>
    </font>
    <font>
      <sz val="11"/>
      <color rgb="FF000000"/>
      <name val="Marianne"/>
      <family val="3"/>
      <charset val="1"/>
    </font>
    <font>
      <sz val="10"/>
      <name val="Arial"/>
      <family val="2"/>
      <charset val="1"/>
    </font>
    <font>
      <sz val="10"/>
      <name val="Marianne"/>
      <family val="3"/>
    </font>
    <font>
      <b/>
      <sz val="10"/>
      <name val="Marianne"/>
      <family val="3"/>
    </font>
    <font>
      <i/>
      <sz val="10"/>
      <name val="Marianne"/>
      <family val="3"/>
    </font>
    <font>
      <b/>
      <sz val="11"/>
      <name val="Marianne"/>
      <family val="3"/>
    </font>
    <font>
      <sz val="11"/>
      <name val="Marianne"/>
      <family val="3"/>
    </font>
    <font>
      <sz val="9"/>
      <name val="Marianne"/>
      <family val="3"/>
    </font>
    <font>
      <i/>
      <sz val="9"/>
      <name val="Marianne"/>
      <family val="3"/>
    </font>
    <font>
      <u/>
      <sz val="9"/>
      <name val="Marianne"/>
      <family val="3"/>
    </font>
    <font>
      <b/>
      <sz val="9"/>
      <name val="Marianne"/>
      <family val="3"/>
    </font>
    <font>
      <b/>
      <sz val="10"/>
      <color theme="0"/>
      <name val="Marianne"/>
      <family val="3"/>
    </font>
    <font>
      <i/>
      <sz val="10"/>
      <name val="Arial"/>
      <family val="2"/>
    </font>
    <font>
      <sz val="11"/>
      <color rgb="FF000000"/>
      <name val="Arial"/>
      <family val="2"/>
      <charset val="1"/>
    </font>
    <font>
      <sz val="10"/>
      <color rgb="FF000000"/>
      <name val="Marianne"/>
      <family val="3"/>
    </font>
    <font>
      <b/>
      <sz val="11"/>
      <color rgb="FF000000"/>
      <name val="Marianne"/>
      <family val="3"/>
    </font>
    <font>
      <b/>
      <sz val="10"/>
      <color rgb="FF000000"/>
      <name val="Marianne"/>
      <family val="3"/>
    </font>
    <font>
      <i/>
      <sz val="11"/>
      <color rgb="FF000000"/>
      <name val="Marianne"/>
      <family val="3"/>
    </font>
  </fonts>
  <fills count="9">
    <fill>
      <patternFill patternType="none"/>
    </fill>
    <fill>
      <patternFill patternType="gray125"/>
    </fill>
    <fill>
      <patternFill patternType="solid">
        <fgColor rgb="FFB2B2B2"/>
        <bgColor rgb="FFB0B0B0"/>
      </patternFill>
    </fill>
    <fill>
      <patternFill patternType="solid">
        <fgColor rgb="FF00AC8C"/>
        <bgColor rgb="FF00A189"/>
      </patternFill>
    </fill>
    <fill>
      <patternFill patternType="solid">
        <fgColor rgb="FFFFFFFF"/>
        <bgColor rgb="FFF6F6F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rgb="FF00AC8C"/>
      </left>
      <right style="medium">
        <color rgb="FF00AC8C"/>
      </right>
      <top style="medium">
        <color rgb="FF00AC8C"/>
      </top>
      <bottom style="hair">
        <color rgb="FF00AC8C"/>
      </bottom>
      <diagonal/>
    </border>
    <border>
      <left style="medium">
        <color rgb="FF00AC8C"/>
      </left>
      <right style="hair">
        <color rgb="FF00AC8C"/>
      </right>
      <top style="hair">
        <color rgb="FF00AC8C"/>
      </top>
      <bottom style="hair">
        <color rgb="FF00AC8C"/>
      </bottom>
      <diagonal/>
    </border>
    <border>
      <left style="hair">
        <color rgb="FF00AC8C"/>
      </left>
      <right style="medium">
        <color rgb="FF00AC8C"/>
      </right>
      <top style="hair">
        <color rgb="FF00AC8C"/>
      </top>
      <bottom style="hair">
        <color rgb="FF00AC8C"/>
      </bottom>
      <diagonal/>
    </border>
    <border>
      <left style="medium">
        <color rgb="FF00AC8C"/>
      </left>
      <right style="hair">
        <color rgb="FF00AC8C"/>
      </right>
      <top style="hair">
        <color rgb="FF00AC8C"/>
      </top>
      <bottom style="medium">
        <color rgb="FF00AC8C"/>
      </bottom>
      <diagonal/>
    </border>
    <border>
      <left style="hair">
        <color rgb="FF00AC8C"/>
      </left>
      <right style="medium">
        <color rgb="FF00AC8C"/>
      </right>
      <top style="hair">
        <color rgb="FF00AC8C"/>
      </top>
      <bottom style="medium">
        <color rgb="FF00AC8C"/>
      </bottom>
      <diagonal/>
    </border>
    <border>
      <left style="medium">
        <color rgb="FF00AC8C"/>
      </left>
      <right style="hair">
        <color rgb="FF00AC8C"/>
      </right>
      <top style="medium">
        <color rgb="FF00AC8C"/>
      </top>
      <bottom style="hair">
        <color rgb="FF00AC8C"/>
      </bottom>
      <diagonal/>
    </border>
    <border>
      <left style="hair">
        <color rgb="FF00AC8C"/>
      </left>
      <right style="medium">
        <color rgb="FF00AC8C"/>
      </right>
      <top style="medium">
        <color rgb="FF00AC8C"/>
      </top>
      <bottom style="hair">
        <color rgb="FF00AC8C"/>
      </bottom>
      <diagonal/>
    </border>
    <border>
      <left style="medium">
        <color rgb="FF00AC8C"/>
      </left>
      <right/>
      <top style="medium">
        <color rgb="FF00AC8C"/>
      </top>
      <bottom/>
      <diagonal/>
    </border>
    <border>
      <left/>
      <right/>
      <top style="medium">
        <color rgb="FF00AC8C"/>
      </top>
      <bottom/>
      <diagonal/>
    </border>
    <border>
      <left/>
      <right style="medium">
        <color rgb="FF00AC8C"/>
      </right>
      <top style="medium">
        <color rgb="FF00AC8C"/>
      </top>
      <bottom/>
      <diagonal/>
    </border>
    <border>
      <left/>
      <right style="medium">
        <color rgb="FF00AC8C"/>
      </right>
      <top/>
      <bottom/>
      <diagonal/>
    </border>
    <border>
      <left style="medium">
        <color rgb="FF00AC8C"/>
      </left>
      <right style="hair">
        <color rgb="FF00AC8C"/>
      </right>
      <top style="hair">
        <color rgb="FF00AC8C"/>
      </top>
      <bottom/>
      <diagonal/>
    </border>
    <border>
      <left/>
      <right/>
      <top/>
      <bottom style="medium">
        <color rgb="FF00AC8C"/>
      </bottom>
      <diagonal/>
    </border>
    <border>
      <left/>
      <right style="medium">
        <color rgb="FF00AC8C"/>
      </right>
      <top/>
      <bottom style="medium">
        <color rgb="FF00AC8C"/>
      </bottom>
      <diagonal/>
    </border>
    <border>
      <left style="medium">
        <color rgb="FF00AC8C"/>
      </left>
      <right/>
      <top/>
      <bottom/>
      <diagonal/>
    </border>
    <border>
      <left style="medium">
        <color rgb="FF00AC8C"/>
      </left>
      <right/>
      <top/>
      <bottom style="medium">
        <color rgb="FF00AC8C"/>
      </bottom>
      <diagonal/>
    </border>
    <border>
      <left style="medium">
        <color rgb="FF00AC8C"/>
      </left>
      <right style="thin">
        <color rgb="FFFFFFFF"/>
      </right>
      <top style="medium">
        <color rgb="FF00AC8C"/>
      </top>
      <bottom style="thin">
        <color rgb="FFFFFFFF"/>
      </bottom>
      <diagonal/>
    </border>
    <border>
      <left style="thin">
        <color rgb="FFFFFFFF"/>
      </left>
      <right/>
      <top style="medium">
        <color rgb="FF00AC8C"/>
      </top>
      <bottom style="thin">
        <color rgb="FFFFFFFF"/>
      </bottom>
      <diagonal/>
    </border>
    <border>
      <left style="medium">
        <color rgb="FF00AC8C"/>
      </left>
      <right style="thin">
        <color rgb="FFFFFFFF"/>
      </right>
      <top style="thin">
        <color rgb="FFFFFFFF"/>
      </top>
      <bottom style="medium">
        <color rgb="FF00AC8C"/>
      </bottom>
      <diagonal/>
    </border>
    <border>
      <left style="thin">
        <color rgb="FFFFFFFF"/>
      </left>
      <right style="medium">
        <color rgb="FF00AC8C"/>
      </right>
      <top style="thin">
        <color rgb="FFFFFFFF"/>
      </top>
      <bottom style="medium">
        <color rgb="FF00AC8C"/>
      </bottom>
      <diagonal/>
    </border>
    <border>
      <left style="medium">
        <color rgb="FF00AC8C"/>
      </left>
      <right style="medium">
        <color rgb="FFFFFFFF"/>
      </right>
      <top style="medium">
        <color rgb="FF00AC8C"/>
      </top>
      <bottom style="medium">
        <color rgb="FFFFFFFF"/>
      </bottom>
      <diagonal/>
    </border>
    <border>
      <left style="medium">
        <color rgb="FFFFFFFF"/>
      </left>
      <right style="medium">
        <color rgb="FF00AC8C"/>
      </right>
      <top style="medium">
        <color rgb="FF00AC8C"/>
      </top>
      <bottom style="medium">
        <color rgb="FFFFFFFF"/>
      </bottom>
      <diagonal/>
    </border>
    <border>
      <left style="hair">
        <color rgb="FF00AC8C"/>
      </left>
      <right style="medium">
        <color rgb="FF00AC8C"/>
      </right>
      <top/>
      <bottom style="hair">
        <color rgb="FF00AC8C"/>
      </bottom>
      <diagonal/>
    </border>
    <border>
      <left style="hair">
        <color rgb="FF00AC8C"/>
      </left>
      <right style="hair">
        <color rgb="FF00AC8C"/>
      </right>
      <top style="hair">
        <color rgb="FF00AC8C"/>
      </top>
      <bottom style="hair">
        <color rgb="FF00AC8C"/>
      </bottom>
      <diagonal/>
    </border>
    <border>
      <left style="hair">
        <color rgb="FF00AC8C"/>
      </left>
      <right style="medium">
        <color rgb="FF00AC8C"/>
      </right>
      <top style="hair">
        <color rgb="FF00AC8C"/>
      </top>
      <bottom/>
      <diagonal/>
    </border>
    <border>
      <left style="hair">
        <color rgb="FF00AC8C"/>
      </left>
      <right style="hair">
        <color rgb="FF00AC8C"/>
      </right>
      <top style="thin">
        <color rgb="FF00AC8C"/>
      </top>
      <bottom style="medium">
        <color rgb="FF00AC8C"/>
      </bottom>
      <diagonal/>
    </border>
    <border>
      <left style="hair">
        <color rgb="FF00AC8C"/>
      </left>
      <right style="medium">
        <color rgb="FF00AC8C"/>
      </right>
      <top style="thin">
        <color rgb="FF00AC8C"/>
      </top>
      <bottom style="medium">
        <color rgb="FF00AC8C"/>
      </bottom>
      <diagonal/>
    </border>
    <border>
      <left style="medium">
        <color rgb="FFFFFFFF"/>
      </left>
      <right style="medium">
        <color rgb="FF00AC8C"/>
      </right>
      <top style="medium">
        <color rgb="FF00AC8C"/>
      </top>
      <bottom style="hair">
        <color rgb="FF00AC8C"/>
      </bottom>
      <diagonal/>
    </border>
    <border>
      <left/>
      <right style="thin">
        <color rgb="FF00AC8C"/>
      </right>
      <top/>
      <bottom/>
      <diagonal/>
    </border>
    <border>
      <left style="hair">
        <color rgb="FF00AC8C"/>
      </left>
      <right style="medium">
        <color rgb="FF00AC8C"/>
      </right>
      <top/>
      <bottom/>
      <diagonal/>
    </border>
    <border>
      <left style="thin">
        <color rgb="FF00AC8C"/>
      </left>
      <right/>
      <top style="thin">
        <color rgb="FF00AC8C"/>
      </top>
      <bottom style="medium">
        <color rgb="FF00AC8C"/>
      </bottom>
      <diagonal/>
    </border>
    <border>
      <left style="hair">
        <color rgb="FF00AC8C"/>
      </left>
      <right style="hair">
        <color rgb="FF00AC8C"/>
      </right>
      <top style="medium">
        <color rgb="FF00AC8C"/>
      </top>
      <bottom style="hair">
        <color rgb="FF00AC8C"/>
      </bottom>
      <diagonal/>
    </border>
    <border>
      <left style="hair">
        <color rgb="FF00AC8C"/>
      </left>
      <right style="hair">
        <color rgb="FF00AC8C"/>
      </right>
      <top style="hair">
        <color rgb="FF00AC8C"/>
      </top>
      <bottom style="medium">
        <color rgb="FF00AC8C"/>
      </bottom>
      <diagonal/>
    </border>
    <border>
      <left style="medium">
        <color rgb="FF00AC8C"/>
      </left>
      <right style="thin">
        <color theme="0"/>
      </right>
      <top style="medium">
        <color rgb="FF00AC8C"/>
      </top>
      <bottom style="medium">
        <color rgb="FF00AC8C"/>
      </bottom>
      <diagonal/>
    </border>
    <border>
      <left style="medium">
        <color rgb="FF00AC8C"/>
      </left>
      <right style="thin">
        <color rgb="FF00AC8C"/>
      </right>
      <top style="medium">
        <color rgb="FF00AC8C"/>
      </top>
      <bottom style="thin">
        <color rgb="FF00AC8C"/>
      </bottom>
      <diagonal/>
    </border>
    <border>
      <left style="thin">
        <color rgb="FF00AC8C"/>
      </left>
      <right style="thin">
        <color rgb="FF00AC8C"/>
      </right>
      <top style="medium">
        <color rgb="FF00AC8C"/>
      </top>
      <bottom style="thin">
        <color rgb="FF00AC8C"/>
      </bottom>
      <diagonal/>
    </border>
    <border>
      <left style="thin">
        <color rgb="FF00AC8C"/>
      </left>
      <right style="medium">
        <color rgb="FF00AC8C"/>
      </right>
      <top style="medium">
        <color rgb="FF00AC8C"/>
      </top>
      <bottom style="thin">
        <color rgb="FF00AC8C"/>
      </bottom>
      <diagonal/>
    </border>
    <border>
      <left style="medium">
        <color rgb="FF00AC8C"/>
      </left>
      <right style="thin">
        <color rgb="FF00AC8C"/>
      </right>
      <top/>
      <bottom/>
      <diagonal/>
    </border>
    <border>
      <left style="thin">
        <color rgb="FF00AC8C"/>
      </left>
      <right style="thin">
        <color rgb="FF00AC8C"/>
      </right>
      <top/>
      <bottom/>
      <diagonal/>
    </border>
    <border>
      <left style="thin">
        <color rgb="FF00AC8C"/>
      </left>
      <right style="medium">
        <color rgb="FF00AC8C"/>
      </right>
      <top/>
      <bottom/>
      <diagonal/>
    </border>
    <border>
      <left style="medium">
        <color rgb="FF00AC8C"/>
      </left>
      <right style="thin">
        <color rgb="FF00AC8C"/>
      </right>
      <top/>
      <bottom style="medium">
        <color rgb="FF00AC8C"/>
      </bottom>
      <diagonal/>
    </border>
    <border>
      <left style="thin">
        <color rgb="FF00AC8C"/>
      </left>
      <right style="thin">
        <color rgb="FF00AC8C"/>
      </right>
      <top/>
      <bottom style="medium">
        <color rgb="FF00AC8C"/>
      </bottom>
      <diagonal/>
    </border>
    <border>
      <left style="thin">
        <color rgb="FF00AC8C"/>
      </left>
      <right style="medium">
        <color rgb="FF00AC8C"/>
      </right>
      <top/>
      <bottom style="medium">
        <color rgb="FF00AC8C"/>
      </bottom>
      <diagonal/>
    </border>
    <border>
      <left style="medium">
        <color rgb="FF00AC8C"/>
      </left>
      <right style="thin">
        <color rgb="FF00AC8C"/>
      </right>
      <top style="medium">
        <color rgb="FF00AC8C"/>
      </top>
      <bottom/>
      <diagonal/>
    </border>
    <border>
      <left style="thin">
        <color rgb="FF00AC8C"/>
      </left>
      <right style="thin">
        <color rgb="FF00AC8C"/>
      </right>
      <top style="medium">
        <color rgb="FF00AC8C"/>
      </top>
      <bottom/>
      <diagonal/>
    </border>
    <border>
      <left style="thin">
        <color rgb="FF00AC8C"/>
      </left>
      <right style="medium">
        <color rgb="FF00AC8C"/>
      </right>
      <top style="medium">
        <color rgb="FF00AC8C"/>
      </top>
      <bottom/>
      <diagonal/>
    </border>
    <border>
      <left/>
      <right style="thin">
        <color rgb="FFFFFFFF"/>
      </right>
      <top style="medium">
        <color rgb="FF00AC8C"/>
      </top>
      <bottom style="thin">
        <color rgb="FFFFFFFF"/>
      </bottom>
      <diagonal/>
    </border>
    <border>
      <left style="medium">
        <color rgb="FF00AC8C"/>
      </left>
      <right style="thin">
        <color theme="0"/>
      </right>
      <top/>
      <bottom style="medium">
        <color rgb="FF00AC8C"/>
      </bottom>
      <diagonal/>
    </border>
    <border>
      <left/>
      <right/>
      <top/>
      <bottom style="thin">
        <color rgb="FF00AC8C"/>
      </bottom>
      <diagonal/>
    </border>
    <border>
      <left style="medium">
        <color rgb="FF00AC8C"/>
      </left>
      <right style="thin">
        <color theme="0"/>
      </right>
      <top style="medium">
        <color rgb="FF00AC8C"/>
      </top>
      <bottom style="thin">
        <color rgb="FF00AC8C"/>
      </bottom>
      <diagonal/>
    </border>
    <border>
      <left/>
      <right style="medium">
        <color rgb="FFFFFFFF"/>
      </right>
      <top style="medium">
        <color rgb="FF00AC8C"/>
      </top>
      <bottom style="medium">
        <color rgb="FFFFFFFF"/>
      </bottom>
      <diagonal/>
    </border>
    <border>
      <left style="medium">
        <color rgb="FF00AC8C"/>
      </left>
      <right style="thin">
        <color theme="0"/>
      </right>
      <top style="medium">
        <color rgb="FF00AC8C"/>
      </top>
      <bottom/>
      <diagonal/>
    </border>
    <border>
      <left style="medium">
        <color rgb="FF00AC8C"/>
      </left>
      <right style="thin">
        <color theme="0"/>
      </right>
      <top/>
      <bottom style="thin">
        <color rgb="FF00AC8C"/>
      </bottom>
      <diagonal/>
    </border>
    <border>
      <left style="thin">
        <color theme="0"/>
      </left>
      <right style="medium">
        <color rgb="FF00AC8C"/>
      </right>
      <top style="medium">
        <color rgb="FF00AC8C"/>
      </top>
      <bottom style="thin">
        <color rgb="FF00AC8C"/>
      </bottom>
      <diagonal/>
    </border>
    <border>
      <left style="medium">
        <color rgb="FFFFFFFF"/>
      </left>
      <right/>
      <top style="medium">
        <color rgb="FF00AC8C"/>
      </top>
      <bottom style="medium">
        <color rgb="FFFFFFFF"/>
      </bottom>
      <diagonal/>
    </border>
    <border>
      <left style="thin">
        <color theme="0"/>
      </left>
      <right style="medium">
        <color rgb="FF00AC8C"/>
      </right>
      <top style="medium">
        <color rgb="FF00AC8C"/>
      </top>
      <bottom/>
      <diagonal/>
    </border>
    <border>
      <left style="thin">
        <color theme="0"/>
      </left>
      <right style="medium">
        <color rgb="FF00AC8C"/>
      </right>
      <top/>
      <bottom style="thin">
        <color rgb="FF00AC8C"/>
      </bottom>
      <diagonal/>
    </border>
    <border>
      <left style="thin">
        <color theme="0"/>
      </left>
      <right/>
      <top style="medium">
        <color rgb="FFFFFFFF"/>
      </top>
      <bottom style="thin">
        <color rgb="FF00AC8C"/>
      </bottom>
      <diagonal/>
    </border>
    <border>
      <left/>
      <right style="thin">
        <color rgb="FFFFFFFF"/>
      </right>
      <top style="medium">
        <color rgb="FFFFFFFF"/>
      </top>
      <bottom style="thin">
        <color rgb="FF00AC8C"/>
      </bottom>
      <diagonal/>
    </border>
    <border>
      <left style="thin">
        <color rgb="FF00AC8C"/>
      </left>
      <right/>
      <top/>
      <bottom/>
      <diagonal/>
    </border>
    <border>
      <left style="medium">
        <color rgb="FF00AC8C"/>
      </left>
      <right/>
      <top/>
      <bottom style="thin">
        <color rgb="FF00AC8C"/>
      </bottom>
      <diagonal/>
    </border>
    <border>
      <left style="medium">
        <color rgb="FFFFFFFF"/>
      </left>
      <right style="medium">
        <color rgb="FF00AC8C"/>
      </right>
      <top style="medium">
        <color rgb="FF00AC8C"/>
      </top>
      <bottom style="thin">
        <color rgb="FF00AC8C"/>
      </bottom>
      <diagonal/>
    </border>
    <border>
      <left style="medium">
        <color theme="0"/>
      </left>
      <right/>
      <top style="medium">
        <color rgb="FF00AC8C"/>
      </top>
      <bottom style="thin">
        <color rgb="FFFFFFFF"/>
      </bottom>
      <diagonal/>
    </border>
    <border>
      <left/>
      <right/>
      <top style="medium">
        <color rgb="FF00AC8C"/>
      </top>
      <bottom style="thin">
        <color rgb="FFFFFFFF"/>
      </bottom>
      <diagonal/>
    </border>
    <border>
      <left style="medium">
        <color theme="0"/>
      </left>
      <right/>
      <top/>
      <bottom style="thin">
        <color rgb="FF00AC8C"/>
      </bottom>
      <diagonal/>
    </border>
    <border>
      <left/>
      <right style="medium">
        <color rgb="FF00AC8C"/>
      </right>
      <top style="medium">
        <color rgb="FF00AC8C"/>
      </top>
      <bottom style="hair">
        <color rgb="FF00AC8C"/>
      </bottom>
      <diagonal/>
    </border>
    <border>
      <left/>
      <right style="medium">
        <color rgb="FF00AC8C"/>
      </right>
      <top style="medium">
        <color rgb="FF00AC8C"/>
      </top>
      <bottom style="thin">
        <color rgb="FF00AC8C"/>
      </bottom>
      <diagonal/>
    </border>
    <border>
      <left/>
      <right style="medium">
        <color theme="0"/>
      </right>
      <top style="medium">
        <color rgb="FF00AC8C"/>
      </top>
      <bottom style="thin">
        <color rgb="FFFFFFFF"/>
      </bottom>
      <diagonal/>
    </border>
    <border>
      <left/>
      <right style="medium">
        <color theme="0"/>
      </right>
      <top/>
      <bottom style="thin">
        <color rgb="FF00AC8C"/>
      </bottom>
      <diagonal/>
    </border>
    <border>
      <left style="thin">
        <color rgb="FF00AC8C"/>
      </left>
      <right style="medium">
        <color rgb="FF00AC8C"/>
      </right>
      <top style="thin">
        <color rgb="FF00AC8C"/>
      </top>
      <bottom/>
      <diagonal/>
    </border>
    <border>
      <left style="thin">
        <color rgb="FF00AC8C"/>
      </left>
      <right/>
      <top style="thin">
        <color rgb="FF00AC8C"/>
      </top>
      <bottom/>
      <diagonal/>
    </border>
    <border>
      <left/>
      <right/>
      <top style="thin">
        <color rgb="FF00AC8C"/>
      </top>
      <bottom/>
      <diagonal/>
    </border>
    <border>
      <left/>
      <right style="medium">
        <color rgb="FF00AC8C"/>
      </right>
      <top style="thin">
        <color rgb="FF00AC8C"/>
      </top>
      <bottom/>
      <diagonal/>
    </border>
    <border>
      <left style="medium">
        <color rgb="FF00AC8C"/>
      </left>
      <right style="thin">
        <color rgb="FF00AC8C"/>
      </right>
      <top style="thin">
        <color rgb="FF00AC8C"/>
      </top>
      <bottom/>
      <diagonal/>
    </border>
    <border>
      <left style="thin">
        <color rgb="FF00AC8C"/>
      </left>
      <right style="thin">
        <color rgb="FF00AC8C"/>
      </right>
      <top style="thin">
        <color rgb="FF00AC8C"/>
      </top>
      <bottom/>
      <diagonal/>
    </border>
    <border>
      <left style="medium">
        <color rgb="FF00AC8C"/>
      </left>
      <right style="thin">
        <color theme="0"/>
      </right>
      <top style="medium">
        <color rgb="FF00AC8C"/>
      </top>
      <bottom style="hair">
        <color rgb="FF00AC8C"/>
      </bottom>
      <diagonal/>
    </border>
    <border>
      <left style="thin">
        <color theme="0"/>
      </left>
      <right style="thin">
        <color theme="0"/>
      </right>
      <top style="medium">
        <color rgb="FF00AC8C"/>
      </top>
      <bottom style="hair">
        <color rgb="FF00AC8C"/>
      </bottom>
      <diagonal/>
    </border>
    <border>
      <left style="thin">
        <color theme="0"/>
      </left>
      <right style="medium">
        <color rgb="FF00AC8C"/>
      </right>
      <top style="medium">
        <color rgb="FF00AC8C"/>
      </top>
      <bottom style="hair">
        <color rgb="FF00AC8C"/>
      </bottom>
      <diagonal/>
    </border>
    <border>
      <left style="thin">
        <color theme="0"/>
      </left>
      <right style="thin">
        <color theme="0"/>
      </right>
      <top style="medium">
        <color rgb="FF00AC8C"/>
      </top>
      <bottom style="thin">
        <color rgb="FF00AC8C"/>
      </bottom>
      <diagonal/>
    </border>
    <border>
      <left style="thin">
        <color theme="9" tint="0.59996337778862885"/>
      </left>
      <right/>
      <top style="thin">
        <color theme="9" tint="0.59996337778862885"/>
      </top>
      <bottom/>
      <diagonal/>
    </border>
    <border>
      <left/>
      <right/>
      <top style="thin">
        <color theme="9" tint="0.59996337778862885"/>
      </top>
      <bottom/>
      <diagonal/>
    </border>
    <border>
      <left/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/>
      <top/>
      <bottom/>
      <diagonal/>
    </border>
    <border>
      <left/>
      <right style="thin">
        <color theme="9" tint="0.59996337778862885"/>
      </right>
      <top/>
      <bottom/>
      <diagonal/>
    </border>
    <border>
      <left style="thin">
        <color theme="9" tint="0.59996337778862885"/>
      </left>
      <right/>
      <top/>
      <bottom style="thin">
        <color theme="9" tint="0.59996337778862885"/>
      </bottom>
      <diagonal/>
    </border>
    <border>
      <left/>
      <right/>
      <top/>
      <bottom style="thin">
        <color theme="9" tint="0.59996337778862885"/>
      </bottom>
      <diagonal/>
    </border>
    <border>
      <left/>
      <right style="thin">
        <color theme="9" tint="0.59996337778862885"/>
      </right>
      <top/>
      <bottom style="thin">
        <color theme="9" tint="0.59996337778862885"/>
      </bottom>
      <diagonal/>
    </border>
    <border>
      <left style="medium">
        <color rgb="FF00AC8C"/>
      </left>
      <right/>
      <top style="medium">
        <color rgb="FF00AC8C"/>
      </top>
      <bottom style="thin">
        <color rgb="FF00AC8C"/>
      </bottom>
      <diagonal/>
    </border>
    <border>
      <left style="medium">
        <color rgb="FF00AC8C"/>
      </left>
      <right style="thin">
        <color rgb="FF00AC8C"/>
      </right>
      <top style="thin">
        <color rgb="FF00AC8C"/>
      </top>
      <bottom style="medium">
        <color rgb="FF00AC8C"/>
      </bottom>
      <diagonal/>
    </border>
    <border>
      <left style="thin">
        <color rgb="FF00AC8C"/>
      </left>
      <right style="hair">
        <color rgb="FF00AC8C"/>
      </right>
      <top style="thin">
        <color rgb="FF00AC8C"/>
      </top>
      <bottom/>
      <diagonal/>
    </border>
    <border>
      <left style="thin">
        <color rgb="FF00AC8C"/>
      </left>
      <right style="hair">
        <color rgb="FF00AC8C"/>
      </right>
      <top/>
      <bottom/>
      <diagonal/>
    </border>
    <border>
      <left style="thin">
        <color rgb="FF00AC8C"/>
      </left>
      <right style="hair">
        <color rgb="FF00AC8C"/>
      </right>
      <top/>
      <bottom style="thin">
        <color rgb="FF00AC8C"/>
      </bottom>
      <diagonal/>
    </border>
    <border>
      <left style="hair">
        <color rgb="FF00AC8C"/>
      </left>
      <right/>
      <top style="thin">
        <color rgb="FF00AC8C"/>
      </top>
      <bottom style="medium">
        <color rgb="FF00AC8C"/>
      </bottom>
      <diagonal/>
    </border>
    <border>
      <left/>
      <right/>
      <top style="thin">
        <color rgb="FF00AC8C"/>
      </top>
      <bottom style="medium">
        <color rgb="FF00AC8C"/>
      </bottom>
      <diagonal/>
    </border>
    <border>
      <left/>
      <right style="thin">
        <color rgb="FF00AC8C"/>
      </right>
      <top style="thin">
        <color rgb="FF00AC8C"/>
      </top>
      <bottom style="medium">
        <color rgb="FF00AC8C"/>
      </bottom>
      <diagonal/>
    </border>
    <border>
      <left/>
      <right/>
      <top style="medium">
        <color rgb="FFFFFFFF"/>
      </top>
      <bottom style="thin">
        <color rgb="FF00AC8C"/>
      </bottom>
      <diagonal/>
    </border>
    <border>
      <left style="thin">
        <color rgb="FF00AC8C"/>
      </left>
      <right/>
      <top/>
      <bottom style="thin">
        <color rgb="FF00AC8C"/>
      </bottom>
      <diagonal/>
    </border>
    <border>
      <left/>
      <right style="medium">
        <color rgb="FF00AC8C"/>
      </right>
      <top/>
      <bottom style="thin">
        <color rgb="FF00AC8C"/>
      </bottom>
      <diagonal/>
    </border>
    <border>
      <left/>
      <right style="medium">
        <color rgb="FF00AC8C"/>
      </right>
      <top style="thin">
        <color rgb="FF00AC8C"/>
      </top>
      <bottom style="medium">
        <color rgb="FF00AC8C"/>
      </bottom>
      <diagonal/>
    </border>
    <border>
      <left/>
      <right style="thin">
        <color rgb="FF00AC8C"/>
      </right>
      <top style="thin">
        <color rgb="FF00AC8C"/>
      </top>
      <bottom/>
      <diagonal/>
    </border>
    <border>
      <left/>
      <right style="thin">
        <color rgb="FF00AC8C"/>
      </right>
      <top/>
      <bottom style="thin">
        <color rgb="FF00AC8C"/>
      </bottom>
      <diagonal/>
    </border>
    <border>
      <left style="medium">
        <color rgb="FF00AC8C"/>
      </left>
      <right style="thin">
        <color rgb="FF00AC8C"/>
      </right>
      <top/>
      <bottom style="thin">
        <color rgb="FF00AC8C"/>
      </bottom>
      <diagonal/>
    </border>
  </borders>
  <cellStyleXfs count="28">
    <xf numFmtId="0" fontId="0" fillId="0" borderId="0"/>
    <xf numFmtId="164" fontId="28" fillId="0" borderId="0" applyBorder="0" applyProtection="0"/>
    <xf numFmtId="166" fontId="28" fillId="0" borderId="0" applyBorder="0" applyProtection="0"/>
    <xf numFmtId="0" fontId="1" fillId="0" borderId="1" applyProtection="0"/>
    <xf numFmtId="0" fontId="2" fillId="0" borderId="0" applyBorder="0" applyProtection="0">
      <alignment horizontal="center"/>
    </xf>
    <xf numFmtId="0" fontId="3" fillId="2" borderId="1" applyProtection="0"/>
    <xf numFmtId="164" fontId="28" fillId="0" borderId="0" applyBorder="0" applyProtection="0"/>
    <xf numFmtId="165" fontId="28" fillId="0" borderId="0" applyBorder="0" applyProtection="0"/>
    <xf numFmtId="165" fontId="28" fillId="0" borderId="0" applyBorder="0" applyProtection="0"/>
    <xf numFmtId="164" fontId="28" fillId="0" borderId="0" applyBorder="0" applyProtection="0"/>
    <xf numFmtId="164" fontId="28" fillId="0" borderId="0" applyBorder="0" applyProtection="0"/>
    <xf numFmtId="165" fontId="28" fillId="0" borderId="0" applyBorder="0" applyProtection="0"/>
    <xf numFmtId="164" fontId="28" fillId="0" borderId="0" applyBorder="0" applyProtection="0"/>
    <xf numFmtId="164" fontId="28" fillId="0" borderId="0" applyBorder="0" applyProtection="0"/>
    <xf numFmtId="0" fontId="4" fillId="0" borderId="0"/>
    <xf numFmtId="0" fontId="28" fillId="0" borderId="0"/>
    <xf numFmtId="0" fontId="28" fillId="0" borderId="0"/>
    <xf numFmtId="0" fontId="4" fillId="0" borderId="0"/>
    <xf numFmtId="0" fontId="5" fillId="0" borderId="0">
      <alignment vertical="center"/>
    </xf>
    <xf numFmtId="166" fontId="28" fillId="0" borderId="0" applyBorder="0" applyProtection="0"/>
    <xf numFmtId="166" fontId="28" fillId="0" borderId="0" applyBorder="0" applyProtection="0"/>
    <xf numFmtId="166" fontId="28" fillId="0" borderId="0" applyBorder="0" applyProtection="0"/>
    <xf numFmtId="166" fontId="28" fillId="0" borderId="0" applyBorder="0" applyProtection="0"/>
    <xf numFmtId="167" fontId="6" fillId="0" borderId="0" applyBorder="0" applyProtection="0"/>
    <xf numFmtId="0" fontId="2" fillId="0" borderId="0" applyBorder="0" applyProtection="0">
      <alignment horizontal="center" textRotation="90"/>
    </xf>
    <xf numFmtId="0" fontId="40" fillId="0" borderId="0"/>
    <xf numFmtId="0" fontId="5" fillId="0" borderId="0">
      <alignment vertical="center"/>
    </xf>
    <xf numFmtId="164" fontId="28" fillId="0" borderId="0" applyBorder="0" applyProtection="0"/>
  </cellStyleXfs>
  <cellXfs count="283">
    <xf numFmtId="0" fontId="0" fillId="0" borderId="0" xfId="0"/>
    <xf numFmtId="0" fontId="0" fillId="0" borderId="0" xfId="0" applyAlignment="1" applyProtection="1"/>
    <xf numFmtId="0" fontId="7" fillId="0" borderId="0" xfId="0" applyFont="1" applyAlignment="1" applyProtection="1"/>
    <xf numFmtId="0" fontId="8" fillId="0" borderId="3" xfId="3" applyFont="1" applyBorder="1" applyAlignment="1" applyProtection="1">
      <alignment vertical="center"/>
    </xf>
    <xf numFmtId="3" fontId="8" fillId="0" borderId="4" xfId="3" applyNumberFormat="1" applyFont="1" applyBorder="1" applyAlignment="1" applyProtection="1">
      <alignment horizontal="right" vertical="center"/>
    </xf>
    <xf numFmtId="0" fontId="10" fillId="0" borderId="5" xfId="3" applyFont="1" applyBorder="1" applyAlignment="1" applyProtection="1">
      <alignment vertical="center"/>
    </xf>
    <xf numFmtId="3" fontId="10" fillId="0" borderId="6" xfId="3" applyNumberFormat="1" applyFont="1" applyBorder="1" applyAlignment="1" applyProtection="1">
      <alignment vertical="center"/>
    </xf>
    <xf numFmtId="0" fontId="11" fillId="0" borderId="7" xfId="3" applyFont="1" applyBorder="1" applyAlignment="1" applyProtection="1">
      <alignment vertical="center"/>
    </xf>
    <xf numFmtId="3" fontId="11" fillId="0" borderId="8" xfId="3" applyNumberFormat="1" applyFont="1" applyBorder="1" applyAlignment="1" applyProtection="1">
      <alignment horizontal="right" vertical="center"/>
    </xf>
    <xf numFmtId="0" fontId="12" fillId="0" borderId="5" xfId="3" applyFont="1" applyBorder="1" applyAlignment="1" applyProtection="1">
      <alignment vertical="center" wrapText="1"/>
    </xf>
    <xf numFmtId="166" fontId="11" fillId="0" borderId="6" xfId="2" applyFont="1" applyBorder="1" applyAlignment="1" applyProtection="1">
      <alignment horizontal="right" vertical="center"/>
    </xf>
    <xf numFmtId="3" fontId="0" fillId="0" borderId="0" xfId="0" applyNumberFormat="1" applyAlignment="1" applyProtection="1"/>
    <xf numFmtId="0" fontId="8" fillId="0" borderId="0" xfId="0" applyFont="1" applyAlignment="1" applyProtection="1"/>
    <xf numFmtId="0" fontId="9" fillId="3" borderId="9" xfId="0" applyFont="1" applyFill="1" applyBorder="1" applyAlignment="1" applyProtection="1">
      <alignment vertical="center" wrapText="1"/>
    </xf>
    <xf numFmtId="0" fontId="0" fillId="0" borderId="0" xfId="0" applyFont="1" applyAlignment="1">
      <alignment wrapText="1"/>
    </xf>
    <xf numFmtId="0" fontId="8" fillId="0" borderId="0" xfId="0" applyFont="1" applyAlignment="1" applyProtection="1">
      <alignment vertical="center" wrapText="1"/>
    </xf>
    <xf numFmtId="0" fontId="8" fillId="0" borderId="7" xfId="3" applyFont="1" applyBorder="1" applyAlignment="1" applyProtection="1">
      <alignment vertical="center"/>
    </xf>
    <xf numFmtId="168" fontId="8" fillId="0" borderId="10" xfId="1" applyNumberFormat="1" applyFont="1" applyBorder="1" applyAlignment="1" applyProtection="1"/>
    <xf numFmtId="168" fontId="8" fillId="0" borderId="11" xfId="1" applyNumberFormat="1" applyFont="1" applyBorder="1" applyAlignment="1" applyProtection="1"/>
    <xf numFmtId="0" fontId="28" fillId="0" borderId="0" xfId="1" applyNumberFormat="1" applyBorder="1" applyProtection="1"/>
    <xf numFmtId="166" fontId="28" fillId="0" borderId="0" xfId="2" applyBorder="1" applyProtection="1"/>
    <xf numFmtId="166" fontId="8" fillId="0" borderId="0" xfId="2" applyFont="1" applyBorder="1" applyAlignment="1" applyProtection="1"/>
    <xf numFmtId="168" fontId="8" fillId="0" borderId="0" xfId="1" applyNumberFormat="1" applyFont="1" applyBorder="1" applyAlignment="1" applyProtection="1"/>
    <xf numFmtId="168" fontId="8" fillId="0" borderId="12" xfId="1" applyNumberFormat="1" applyFont="1" applyBorder="1" applyAlignment="1" applyProtection="1"/>
    <xf numFmtId="0" fontId="10" fillId="0" borderId="13" xfId="3" applyFont="1" applyBorder="1" applyAlignment="1" applyProtection="1">
      <alignment vertical="center"/>
    </xf>
    <xf numFmtId="168" fontId="13" fillId="0" borderId="0" xfId="1" applyNumberFormat="1" applyFont="1" applyBorder="1" applyAlignment="1" applyProtection="1"/>
    <xf numFmtId="168" fontId="13" fillId="0" borderId="12" xfId="1" applyNumberFormat="1" applyFont="1" applyBorder="1" applyAlignment="1" applyProtection="1"/>
    <xf numFmtId="164" fontId="28" fillId="0" borderId="0" xfId="1" applyBorder="1" applyProtection="1"/>
    <xf numFmtId="168" fontId="11" fillId="0" borderId="10" xfId="1" applyNumberFormat="1" applyFont="1" applyBorder="1" applyAlignment="1" applyProtection="1"/>
    <xf numFmtId="168" fontId="11" fillId="0" borderId="11" xfId="1" applyNumberFormat="1" applyFont="1" applyBorder="1" applyAlignment="1" applyProtection="1"/>
    <xf numFmtId="166" fontId="14" fillId="0" borderId="14" xfId="2" applyFont="1" applyBorder="1" applyAlignment="1" applyProtection="1"/>
    <xf numFmtId="166" fontId="14" fillId="0" borderId="15" xfId="2" applyFont="1" applyBorder="1" applyAlignment="1" applyProtection="1"/>
    <xf numFmtId="0" fontId="15" fillId="0" borderId="0" xfId="0" applyFont="1" applyAlignment="1" applyProtection="1"/>
    <xf numFmtId="0" fontId="8" fillId="0" borderId="9" xfId="0" applyFont="1" applyBorder="1" applyAlignment="1" applyProtection="1"/>
    <xf numFmtId="0" fontId="8" fillId="0" borderId="10" xfId="0" applyFont="1" applyBorder="1" applyAlignment="1" applyProtection="1"/>
    <xf numFmtId="0" fontId="8" fillId="0" borderId="11" xfId="0" applyFont="1" applyBorder="1" applyAlignment="1" applyProtection="1">
      <alignment horizontal="center"/>
    </xf>
    <xf numFmtId="0" fontId="8" fillId="0" borderId="16" xfId="0" applyFont="1" applyBorder="1" applyAlignment="1" applyProtection="1"/>
    <xf numFmtId="0" fontId="8" fillId="0" borderId="0" xfId="0" applyFont="1" applyBorder="1" applyAlignment="1" applyProtection="1"/>
    <xf numFmtId="0" fontId="8" fillId="0" borderId="12" xfId="0" applyFont="1" applyBorder="1" applyAlignment="1" applyProtection="1">
      <alignment horizontal="center"/>
    </xf>
    <xf numFmtId="0" fontId="8" fillId="0" borderId="17" xfId="0" applyFont="1" applyBorder="1" applyAlignment="1" applyProtection="1"/>
    <xf numFmtId="168" fontId="8" fillId="0" borderId="14" xfId="1" applyNumberFormat="1" applyFont="1" applyBorder="1" applyAlignment="1" applyProtection="1"/>
    <xf numFmtId="0" fontId="8" fillId="0" borderId="14" xfId="0" applyFont="1" applyBorder="1" applyAlignment="1" applyProtection="1"/>
    <xf numFmtId="0" fontId="8" fillId="0" borderId="15" xfId="0" applyFont="1" applyBorder="1" applyAlignment="1" applyProtection="1">
      <alignment horizontal="center"/>
    </xf>
    <xf numFmtId="168" fontId="8" fillId="0" borderId="0" xfId="0" applyNumberFormat="1" applyFont="1" applyAlignment="1" applyProtection="1"/>
    <xf numFmtId="0" fontId="9" fillId="3" borderId="16" xfId="0" applyFont="1" applyFill="1" applyBorder="1" applyAlignment="1" applyProtection="1">
      <alignment horizontal="center" vertical="center" wrapText="1"/>
    </xf>
    <xf numFmtId="0" fontId="9" fillId="3" borderId="20" xfId="0" applyFont="1" applyFill="1" applyBorder="1" applyAlignment="1" applyProtection="1">
      <alignment horizontal="center" vertical="center" wrapText="1"/>
    </xf>
    <xf numFmtId="0" fontId="9" fillId="3" borderId="21" xfId="0" applyFont="1" applyFill="1" applyBorder="1" applyAlignment="1" applyProtection="1">
      <alignment horizontal="center" vertical="center" wrapText="1"/>
    </xf>
    <xf numFmtId="166" fontId="0" fillId="0" borderId="0" xfId="2" applyFont="1" applyBorder="1" applyAlignment="1" applyProtection="1"/>
    <xf numFmtId="168" fontId="0" fillId="0" borderId="0" xfId="0" applyNumberFormat="1"/>
    <xf numFmtId="3" fontId="10" fillId="0" borderId="27" xfId="3" applyNumberFormat="1" applyFont="1" applyBorder="1" applyAlignment="1" applyProtection="1">
      <alignment vertical="center"/>
    </xf>
    <xf numFmtId="3" fontId="10" fillId="0" borderId="28" xfId="3" applyNumberFormat="1" applyFont="1" applyBorder="1" applyAlignment="1" applyProtection="1">
      <alignment vertical="center"/>
    </xf>
    <xf numFmtId="3" fontId="10" fillId="0" borderId="0" xfId="3" applyNumberFormat="1" applyFont="1" applyBorder="1" applyAlignment="1" applyProtection="1">
      <alignment vertical="center"/>
    </xf>
    <xf numFmtId="168" fontId="16" fillId="0" borderId="0" xfId="6" applyNumberFormat="1" applyFont="1" applyBorder="1" applyAlignment="1" applyProtection="1"/>
    <xf numFmtId="168" fontId="16" fillId="0" borderId="30" xfId="6" applyNumberFormat="1" applyFont="1" applyBorder="1" applyAlignment="1" applyProtection="1"/>
    <xf numFmtId="168" fontId="16" fillId="0" borderId="31" xfId="6" applyNumberFormat="1" applyFont="1" applyBorder="1" applyAlignment="1" applyProtection="1"/>
    <xf numFmtId="3" fontId="10" fillId="0" borderId="32" xfId="3" applyNumberFormat="1" applyFont="1" applyBorder="1" applyAlignment="1" applyProtection="1">
      <alignment vertical="center"/>
    </xf>
    <xf numFmtId="168" fontId="0" fillId="0" borderId="0" xfId="0" applyNumberFormat="1" applyAlignment="1" applyProtection="1"/>
    <xf numFmtId="166" fontId="10" fillId="0" borderId="0" xfId="2" applyFont="1" applyBorder="1" applyAlignment="1" applyProtection="1">
      <alignment vertical="center"/>
    </xf>
    <xf numFmtId="0" fontId="17" fillId="0" borderId="0" xfId="17" applyFont="1" applyBorder="1" applyAlignment="1" applyProtection="1">
      <alignment horizontal="center" vertical="center"/>
    </xf>
    <xf numFmtId="0" fontId="18" fillId="3" borderId="7" xfId="17" applyFont="1" applyFill="1" applyBorder="1" applyAlignment="1" applyProtection="1">
      <alignment horizontal="left" vertical="center" wrapText="1"/>
    </xf>
    <xf numFmtId="0" fontId="19" fillId="3" borderId="33" xfId="17" applyFont="1" applyFill="1" applyBorder="1" applyAlignment="1" applyProtection="1">
      <alignment horizontal="center" vertical="center" wrapText="1"/>
    </xf>
    <xf numFmtId="0" fontId="19" fillId="3" borderId="8" xfId="17" applyFont="1" applyFill="1" applyBorder="1" applyAlignment="1" applyProtection="1">
      <alignment horizontal="center" vertical="center" wrapText="1"/>
    </xf>
    <xf numFmtId="0" fontId="1" fillId="0" borderId="0" xfId="17" applyFont="1" applyBorder="1" applyAlignment="1" applyProtection="1">
      <alignment horizontal="center" vertical="center" wrapText="1"/>
    </xf>
    <xf numFmtId="0" fontId="20" fillId="4" borderId="3" xfId="17" applyFont="1" applyFill="1" applyBorder="1" applyAlignment="1" applyProtection="1">
      <alignment horizontal="left" vertical="center" wrapText="1"/>
    </xf>
    <xf numFmtId="169" fontId="20" fillId="0" borderId="25" xfId="11" applyNumberFormat="1" applyFont="1" applyBorder="1" applyAlignment="1" applyProtection="1">
      <alignment horizontal="right" vertical="center"/>
    </xf>
    <xf numFmtId="169" fontId="20" fillId="0" borderId="4" xfId="11" applyNumberFormat="1" applyFont="1" applyBorder="1" applyAlignment="1" applyProtection="1">
      <alignment horizontal="right" vertical="center"/>
    </xf>
    <xf numFmtId="3" fontId="3" fillId="0" borderId="0" xfId="17" applyNumberFormat="1" applyFont="1" applyBorder="1" applyAlignment="1" applyProtection="1">
      <alignment horizontal="right" vertical="center" wrapText="1"/>
    </xf>
    <xf numFmtId="0" fontId="11" fillId="0" borderId="3" xfId="17" applyFont="1" applyBorder="1" applyAlignment="1" applyProtection="1">
      <alignment horizontal="right" vertical="center" wrapText="1"/>
    </xf>
    <xf numFmtId="169" fontId="11" fillId="0" borderId="25" xfId="11" applyNumberFormat="1" applyFont="1" applyBorder="1" applyAlignment="1" applyProtection="1">
      <alignment horizontal="right" vertical="center"/>
    </xf>
    <xf numFmtId="169" fontId="11" fillId="0" borderId="4" xfId="11" applyNumberFormat="1" applyFont="1" applyBorder="1" applyAlignment="1" applyProtection="1">
      <alignment horizontal="right" vertical="center"/>
    </xf>
    <xf numFmtId="3" fontId="1" fillId="0" borderId="0" xfId="17" applyNumberFormat="1" applyFont="1" applyBorder="1" applyAlignment="1" applyProtection="1">
      <alignment horizontal="right" vertical="top"/>
    </xf>
    <xf numFmtId="0" fontId="20" fillId="3" borderId="3" xfId="17" applyFont="1" applyFill="1" applyBorder="1" applyAlignment="1" applyProtection="1">
      <alignment horizontal="left" vertical="center" wrapText="1"/>
    </xf>
    <xf numFmtId="169" fontId="20" fillId="3" borderId="25" xfId="11" applyNumberFormat="1" applyFont="1" applyFill="1" applyBorder="1" applyAlignment="1" applyProtection="1">
      <alignment horizontal="right" vertical="center"/>
    </xf>
    <xf numFmtId="169" fontId="20" fillId="3" borderId="4" xfId="11" applyNumberFormat="1" applyFont="1" applyFill="1" applyBorder="1" applyAlignment="1" applyProtection="1">
      <alignment horizontal="right" vertical="center"/>
    </xf>
    <xf numFmtId="0" fontId="11" fillId="0" borderId="3" xfId="17" applyFont="1" applyBorder="1" applyAlignment="1" applyProtection="1">
      <alignment horizontal="right" vertical="center"/>
    </xf>
    <xf numFmtId="3" fontId="1" fillId="0" borderId="0" xfId="17" applyNumberFormat="1" applyFont="1" applyBorder="1" applyAlignment="1" applyProtection="1"/>
    <xf numFmtId="169" fontId="0" fillId="0" borderId="0" xfId="0" applyNumberFormat="1" applyAlignment="1" applyProtection="1"/>
    <xf numFmtId="3" fontId="3" fillId="0" borderId="0" xfId="17" applyNumberFormat="1" applyFont="1" applyBorder="1" applyAlignment="1" applyProtection="1">
      <alignment horizontal="right" vertical="top"/>
    </xf>
    <xf numFmtId="0" fontId="11" fillId="0" borderId="3" xfId="17" applyFont="1" applyBorder="1" applyAlignment="1" applyProtection="1">
      <alignment horizontal="left" vertical="center" wrapText="1"/>
    </xf>
    <xf numFmtId="4" fontId="1" fillId="0" borderId="0" xfId="17" applyNumberFormat="1" applyFont="1" applyBorder="1" applyAlignment="1" applyProtection="1">
      <alignment horizontal="right" vertical="center" wrapText="1"/>
    </xf>
    <xf numFmtId="0" fontId="20" fillId="3" borderId="5" xfId="17" applyFont="1" applyFill="1" applyBorder="1" applyAlignment="1" applyProtection="1">
      <alignment horizontal="left" vertical="center" wrapText="1"/>
    </xf>
    <xf numFmtId="169" fontId="20" fillId="3" borderId="34" xfId="11" applyNumberFormat="1" applyFont="1" applyFill="1" applyBorder="1" applyAlignment="1" applyProtection="1">
      <alignment horizontal="right" vertical="center"/>
    </xf>
    <xf numFmtId="169" fontId="20" fillId="3" borderId="6" xfId="11" applyNumberFormat="1" applyFont="1" applyFill="1" applyBorder="1" applyAlignment="1" applyProtection="1">
      <alignment horizontal="right" vertical="center"/>
    </xf>
    <xf numFmtId="166" fontId="3" fillId="0" borderId="0" xfId="22" applyFont="1" applyBorder="1" applyAlignment="1" applyProtection="1"/>
    <xf numFmtId="0" fontId="20" fillId="0" borderId="0" xfId="17" applyFont="1" applyBorder="1" applyAlignment="1" applyProtection="1">
      <alignment horizontal="left" vertical="center" wrapText="1"/>
    </xf>
    <xf numFmtId="169" fontId="20" fillId="0" borderId="0" xfId="11" applyNumberFormat="1" applyFont="1" applyBorder="1" applyAlignment="1" applyProtection="1">
      <alignment horizontal="right" vertical="center"/>
    </xf>
    <xf numFmtId="0" fontId="4" fillId="0" borderId="0" xfId="17" applyFont="1" applyAlignment="1" applyProtection="1"/>
    <xf numFmtId="0" fontId="17" fillId="0" borderId="0" xfId="17" applyFont="1" applyBorder="1" applyAlignment="1" applyProtection="1">
      <alignment horizontal="left" vertical="center"/>
    </xf>
    <xf numFmtId="170" fontId="11" fillId="0" borderId="25" xfId="11" applyNumberFormat="1" applyFont="1" applyBorder="1" applyAlignment="1" applyProtection="1">
      <alignment horizontal="right" vertical="center"/>
    </xf>
    <xf numFmtId="170" fontId="11" fillId="0" borderId="4" xfId="11" applyNumberFormat="1" applyFont="1" applyBorder="1" applyAlignment="1" applyProtection="1">
      <alignment horizontal="right" vertical="center"/>
    </xf>
    <xf numFmtId="0" fontId="12" fillId="3" borderId="3" xfId="17" applyFont="1" applyFill="1" applyBorder="1" applyAlignment="1" applyProtection="1">
      <alignment horizontal="left" vertical="center" wrapText="1"/>
    </xf>
    <xf numFmtId="169" fontId="12" fillId="3" borderId="25" xfId="11" applyNumberFormat="1" applyFont="1" applyFill="1" applyBorder="1" applyAlignment="1" applyProtection="1">
      <alignment horizontal="right" vertical="center"/>
    </xf>
    <xf numFmtId="169" fontId="12" fillId="3" borderId="26" xfId="11" applyNumberFormat="1" applyFont="1" applyFill="1" applyBorder="1" applyAlignment="1" applyProtection="1">
      <alignment horizontal="right" vertical="center"/>
    </xf>
    <xf numFmtId="169" fontId="12" fillId="3" borderId="4" xfId="11" applyNumberFormat="1" applyFont="1" applyFill="1" applyBorder="1" applyAlignment="1" applyProtection="1">
      <alignment horizontal="right" vertical="center"/>
    </xf>
    <xf numFmtId="169" fontId="11" fillId="0" borderId="24" xfId="11" applyNumberFormat="1" applyFont="1" applyBorder="1" applyAlignment="1" applyProtection="1">
      <alignment horizontal="right" vertical="center"/>
    </xf>
    <xf numFmtId="171" fontId="12" fillId="3" borderId="5" xfId="15" applyNumberFormat="1" applyFont="1" applyFill="1" applyBorder="1" applyAlignment="1" applyProtection="1">
      <alignment horizontal="left" vertical="center"/>
    </xf>
    <xf numFmtId="169" fontId="21" fillId="3" borderId="34" xfId="11" applyNumberFormat="1" applyFont="1" applyFill="1" applyBorder="1" applyAlignment="1" applyProtection="1">
      <alignment horizontal="center" vertical="center"/>
    </xf>
    <xf numFmtId="169" fontId="12" fillId="3" borderId="6" xfId="11" applyNumberFormat="1" applyFont="1" applyFill="1" applyBorder="1" applyAlignment="1" applyProtection="1">
      <alignment horizontal="right" vertical="center"/>
    </xf>
    <xf numFmtId="172" fontId="3" fillId="0" borderId="0" xfId="22" applyNumberFormat="1" applyFont="1" applyBorder="1" applyAlignment="1" applyProtection="1"/>
    <xf numFmtId="0" fontId="4" fillId="0" borderId="0" xfId="14" applyFont="1" applyAlignment="1" applyProtection="1"/>
    <xf numFmtId="0" fontId="4" fillId="0" borderId="0" xfId="14" applyFont="1" applyAlignment="1" applyProtection="1">
      <alignment horizontal="right"/>
    </xf>
    <xf numFmtId="168" fontId="23" fillId="0" borderId="0" xfId="9" applyNumberFormat="1" applyFont="1" applyBorder="1" applyAlignment="1" applyProtection="1"/>
    <xf numFmtId="166" fontId="23" fillId="0" borderId="0" xfId="2" applyFont="1" applyBorder="1" applyAlignment="1" applyProtection="1"/>
    <xf numFmtId="173" fontId="23" fillId="0" borderId="0" xfId="14" applyNumberFormat="1" applyFont="1" applyAlignment="1" applyProtection="1"/>
    <xf numFmtId="0" fontId="24" fillId="0" borderId="0" xfId="0" applyFont="1" applyAlignment="1" applyProtection="1"/>
    <xf numFmtId="0" fontId="5" fillId="0" borderId="0" xfId="18" applyFont="1" applyAlignment="1" applyProtection="1">
      <alignment vertical="center"/>
    </xf>
    <xf numFmtId="0" fontId="22" fillId="0" borderId="0" xfId="18" applyFont="1" applyAlignment="1" applyProtection="1">
      <alignment vertical="center"/>
    </xf>
    <xf numFmtId="0" fontId="26" fillId="0" borderId="0" xfId="18" applyFont="1" applyAlignment="1" applyProtection="1">
      <alignment vertical="center"/>
    </xf>
    <xf numFmtId="164" fontId="5" fillId="0" borderId="0" xfId="13" applyFont="1" applyBorder="1" applyAlignment="1" applyProtection="1">
      <alignment vertical="center"/>
    </xf>
    <xf numFmtId="164" fontId="5" fillId="0" borderId="0" xfId="13" applyFont="1" applyBorder="1" applyAlignment="1" applyProtection="1">
      <alignment horizontal="right" vertical="center" shrinkToFit="1"/>
    </xf>
    <xf numFmtId="168" fontId="22" fillId="0" borderId="0" xfId="13" applyNumberFormat="1" applyFont="1" applyBorder="1" applyAlignment="1" applyProtection="1">
      <alignment horizontal="right" vertical="center" shrinkToFit="1"/>
    </xf>
    <xf numFmtId="168" fontId="22" fillId="0" borderId="0" xfId="13" applyNumberFormat="1" applyFont="1" applyBorder="1" applyAlignment="1" applyProtection="1">
      <alignment vertical="center"/>
    </xf>
    <xf numFmtId="0" fontId="22" fillId="0" borderId="0" xfId="18" applyFont="1" applyBorder="1" applyAlignment="1" applyProtection="1">
      <alignment vertical="center"/>
    </xf>
    <xf numFmtId="0" fontId="20" fillId="0" borderId="0" xfId="18" applyFont="1" applyBorder="1" applyAlignment="1" applyProtection="1">
      <alignment horizontal="left" vertical="center"/>
    </xf>
    <xf numFmtId="164" fontId="22" fillId="0" borderId="0" xfId="13" applyFont="1" applyBorder="1" applyAlignment="1" applyProtection="1">
      <alignment vertical="center"/>
    </xf>
    <xf numFmtId="164" fontId="22" fillId="0" borderId="0" xfId="13" applyFont="1" applyBorder="1" applyAlignment="1" applyProtection="1">
      <alignment horizontal="right" vertical="center" shrinkToFit="1"/>
    </xf>
    <xf numFmtId="0" fontId="25" fillId="0" borderId="0" xfId="18" applyFont="1" applyBorder="1" applyAlignment="1" applyProtection="1">
      <alignment horizontal="left" vertical="center"/>
    </xf>
    <xf numFmtId="0" fontId="5" fillId="0" borderId="0" xfId="18" applyFont="1" applyBorder="1" applyAlignment="1" applyProtection="1">
      <alignment vertical="center"/>
    </xf>
    <xf numFmtId="0" fontId="27" fillId="0" borderId="0" xfId="14" applyFont="1" applyAlignment="1" applyProtection="1"/>
    <xf numFmtId="0" fontId="13" fillId="0" borderId="0" xfId="14" applyFont="1" applyAlignment="1" applyProtection="1"/>
    <xf numFmtId="0" fontId="9" fillId="3" borderId="9" xfId="0" applyFont="1" applyFill="1" applyBorder="1" applyAlignment="1" applyProtection="1">
      <alignment horizontal="center" vertical="center" wrapText="1"/>
    </xf>
    <xf numFmtId="0" fontId="17" fillId="0" borderId="0" xfId="17" applyFont="1" applyBorder="1" applyAlignment="1" applyProtection="1">
      <alignment horizontal="center" vertical="center"/>
    </xf>
    <xf numFmtId="0" fontId="29" fillId="0" borderId="0" xfId="0" applyFont="1" applyAlignment="1" applyProtection="1"/>
    <xf numFmtId="0" fontId="31" fillId="0" borderId="0" xfId="0" applyFont="1" applyAlignment="1" applyProtection="1"/>
    <xf numFmtId="0" fontId="9" fillId="3" borderId="10" xfId="0" applyFont="1" applyFill="1" applyBorder="1" applyAlignment="1" applyProtection="1">
      <alignment horizontal="center" vertical="center" wrapText="1"/>
    </xf>
    <xf numFmtId="0" fontId="9" fillId="3" borderId="35" xfId="0" applyFont="1" applyFill="1" applyBorder="1" applyAlignment="1" applyProtection="1">
      <alignment horizontal="center" vertical="center" wrapText="1"/>
    </xf>
    <xf numFmtId="0" fontId="22" fillId="0" borderId="0" xfId="0" applyFont="1" applyAlignment="1" applyProtection="1"/>
    <xf numFmtId="0" fontId="29" fillId="0" borderId="0" xfId="0" applyFont="1"/>
    <xf numFmtId="0" fontId="29" fillId="0" borderId="36" xfId="0" applyFont="1" applyBorder="1" applyAlignment="1" applyProtection="1"/>
    <xf numFmtId="3" fontId="29" fillId="0" borderId="37" xfId="1" applyNumberFormat="1" applyFont="1" applyBorder="1" applyAlignment="1" applyProtection="1"/>
    <xf numFmtId="3" fontId="29" fillId="0" borderId="38" xfId="0" applyNumberFormat="1" applyFont="1" applyBorder="1" applyAlignment="1" applyProtection="1"/>
    <xf numFmtId="0" fontId="29" fillId="0" borderId="39" xfId="0" applyFont="1" applyBorder="1" applyAlignment="1" applyProtection="1"/>
    <xf numFmtId="9" fontId="29" fillId="0" borderId="41" xfId="0" applyNumberFormat="1" applyFont="1" applyBorder="1" applyAlignment="1" applyProtection="1">
      <alignment horizontal="center"/>
    </xf>
    <xf numFmtId="0" fontId="29" fillId="0" borderId="42" xfId="0" applyFont="1" applyBorder="1" applyAlignment="1" applyProtection="1"/>
    <xf numFmtId="9" fontId="29" fillId="0" borderId="44" xfId="0" applyNumberFormat="1" applyFont="1" applyBorder="1" applyAlignment="1" applyProtection="1">
      <alignment horizontal="center"/>
    </xf>
    <xf numFmtId="168" fontId="28" fillId="0" borderId="40" xfId="1" applyNumberFormat="1" applyBorder="1" applyProtection="1"/>
    <xf numFmtId="168" fontId="28" fillId="0" borderId="43" xfId="1" applyNumberFormat="1" applyBorder="1" applyProtection="1"/>
    <xf numFmtId="0" fontId="9" fillId="3" borderId="2" xfId="0" applyFont="1" applyFill="1" applyBorder="1" applyAlignment="1" applyProtection="1">
      <alignment horizontal="center" vertical="center" wrapText="1"/>
    </xf>
    <xf numFmtId="0" fontId="9" fillId="3" borderId="18" xfId="0" applyFont="1" applyFill="1" applyBorder="1" applyAlignment="1" applyProtection="1">
      <alignment horizontal="center" vertical="center" wrapText="1"/>
    </xf>
    <xf numFmtId="0" fontId="9" fillId="3" borderId="19" xfId="0" applyFont="1" applyFill="1" applyBorder="1" applyAlignment="1" applyProtection="1">
      <alignment horizontal="center" vertical="center" wrapText="1"/>
    </xf>
    <xf numFmtId="0" fontId="9" fillId="3" borderId="22" xfId="0" applyFont="1" applyFill="1" applyBorder="1" applyAlignment="1" applyProtection="1">
      <alignment horizontal="center" vertical="center" wrapText="1"/>
    </xf>
    <xf numFmtId="0" fontId="9" fillId="3" borderId="23" xfId="0" applyFont="1" applyFill="1" applyBorder="1" applyAlignment="1" applyProtection="1">
      <alignment horizontal="center" vertical="center" wrapText="1"/>
    </xf>
    <xf numFmtId="0" fontId="9" fillId="3" borderId="45" xfId="0" applyFont="1" applyFill="1" applyBorder="1" applyAlignment="1" applyProtection="1">
      <alignment vertical="center" wrapText="1"/>
    </xf>
    <xf numFmtId="0" fontId="9" fillId="3" borderId="46" xfId="0" applyFont="1" applyFill="1" applyBorder="1" applyAlignment="1" applyProtection="1">
      <alignment vertical="center" wrapText="1"/>
    </xf>
    <xf numFmtId="0" fontId="9" fillId="3" borderId="47" xfId="0" applyFont="1" applyFill="1" applyBorder="1" applyAlignment="1" applyProtection="1">
      <alignment vertical="center" wrapText="1"/>
    </xf>
    <xf numFmtId="0" fontId="8" fillId="0" borderId="45" xfId="0" applyFont="1" applyBorder="1" applyAlignment="1" applyProtection="1"/>
    <xf numFmtId="168" fontId="8" fillId="0" borderId="46" xfId="1" applyNumberFormat="1" applyFont="1" applyBorder="1" applyAlignment="1" applyProtection="1"/>
    <xf numFmtId="0" fontId="8" fillId="0" borderId="39" xfId="0" applyFont="1" applyBorder="1" applyAlignment="1" applyProtection="1"/>
    <xf numFmtId="168" fontId="8" fillId="0" borderId="40" xfId="1" applyNumberFormat="1" applyFont="1" applyBorder="1" applyAlignment="1" applyProtection="1"/>
    <xf numFmtId="166" fontId="16" fillId="0" borderId="41" xfId="2" applyFont="1" applyBorder="1" applyAlignment="1" applyProtection="1"/>
    <xf numFmtId="0" fontId="16" fillId="0" borderId="39" xfId="14" applyFont="1" applyBorder="1" applyAlignment="1" applyProtection="1"/>
    <xf numFmtId="168" fontId="16" fillId="0" borderId="40" xfId="9" applyNumberFormat="1" applyFont="1" applyBorder="1" applyAlignment="1" applyProtection="1"/>
    <xf numFmtId="0" fontId="16" fillId="0" borderId="39" xfId="14" applyFont="1" applyBorder="1" applyAlignment="1" applyProtection="1">
      <alignment wrapText="1"/>
    </xf>
    <xf numFmtId="0" fontId="16" fillId="0" borderId="42" xfId="14" applyFont="1" applyBorder="1" applyAlignment="1" applyProtection="1"/>
    <xf numFmtId="168" fontId="16" fillId="0" borderId="43" xfId="9" applyNumberFormat="1" applyFont="1" applyBorder="1" applyAlignment="1" applyProtection="1"/>
    <xf numFmtId="166" fontId="16" fillId="0" borderId="44" xfId="2" applyFont="1" applyBorder="1" applyAlignment="1" applyProtection="1"/>
    <xf numFmtId="0" fontId="33" fillId="0" borderId="0" xfId="0" applyFont="1" applyAlignment="1" applyProtection="1"/>
    <xf numFmtId="0" fontId="9" fillId="3" borderId="48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 vertical="center" wrapText="1"/>
    </xf>
    <xf numFmtId="0" fontId="9" fillId="3" borderId="35" xfId="0" applyFont="1" applyFill="1" applyBorder="1" applyAlignment="1" applyProtection="1">
      <alignment horizontal="center" vertical="center" wrapText="1"/>
    </xf>
    <xf numFmtId="0" fontId="9" fillId="3" borderId="49" xfId="0" applyFont="1" applyFill="1" applyBorder="1" applyAlignment="1" applyProtection="1">
      <alignment horizontal="center" vertical="center" wrapText="1"/>
    </xf>
    <xf numFmtId="166" fontId="35" fillId="0" borderId="14" xfId="2" applyFont="1" applyBorder="1" applyAlignment="1" applyProtection="1">
      <alignment horizontal="right" vertical="center"/>
    </xf>
    <xf numFmtId="166" fontId="35" fillId="0" borderId="15" xfId="2" applyFont="1" applyBorder="1" applyAlignment="1" applyProtection="1">
      <alignment horizontal="right" vertical="center"/>
    </xf>
    <xf numFmtId="0" fontId="34" fillId="0" borderId="0" xfId="0" applyFont="1" applyAlignment="1" applyProtection="1"/>
    <xf numFmtId="0" fontId="34" fillId="0" borderId="0" xfId="0" applyFont="1"/>
    <xf numFmtId="0" fontId="37" fillId="0" borderId="0" xfId="0" applyFont="1" applyAlignment="1" applyProtection="1">
      <alignment horizontal="center"/>
    </xf>
    <xf numFmtId="0" fontId="34" fillId="5" borderId="0" xfId="0" applyFont="1" applyFill="1" applyAlignment="1" applyProtection="1">
      <alignment horizontal="right"/>
    </xf>
    <xf numFmtId="0" fontId="36" fillId="5" borderId="0" xfId="0" applyFont="1" applyFill="1" applyAlignment="1" applyProtection="1"/>
    <xf numFmtId="0" fontId="34" fillId="5" borderId="0" xfId="0" applyFont="1" applyFill="1" applyAlignment="1" applyProtection="1"/>
    <xf numFmtId="0" fontId="34" fillId="7" borderId="0" xfId="0" applyFont="1" applyFill="1" applyAlignment="1" applyProtection="1"/>
    <xf numFmtId="2" fontId="34" fillId="7" borderId="0" xfId="0" applyNumberFormat="1" applyFont="1" applyFill="1" applyAlignment="1" applyProtection="1"/>
    <xf numFmtId="0" fontId="9" fillId="3" borderId="52" xfId="0" applyFont="1" applyFill="1" applyBorder="1" applyAlignment="1" applyProtection="1">
      <alignment horizontal="center" vertical="center" wrapText="1"/>
    </xf>
    <xf numFmtId="0" fontId="9" fillId="3" borderId="53" xfId="0" applyFont="1" applyFill="1" applyBorder="1" applyAlignment="1" applyProtection="1">
      <alignment horizontal="center" vertical="center" wrapText="1"/>
    </xf>
    <xf numFmtId="0" fontId="9" fillId="3" borderId="54" xfId="0" applyFont="1" applyFill="1" applyBorder="1" applyAlignment="1" applyProtection="1">
      <alignment horizontal="center" vertical="center" wrapText="1"/>
    </xf>
    <xf numFmtId="0" fontId="9" fillId="3" borderId="56" xfId="0" applyFont="1" applyFill="1" applyBorder="1" applyAlignment="1" applyProtection="1">
      <alignment horizontal="center" vertical="center" wrapText="1"/>
    </xf>
    <xf numFmtId="0" fontId="9" fillId="3" borderId="57" xfId="0" applyFont="1" applyFill="1" applyBorder="1" applyAlignment="1" applyProtection="1">
      <alignment horizontal="center" vertical="center" wrapText="1"/>
    </xf>
    <xf numFmtId="0" fontId="9" fillId="3" borderId="58" xfId="0" applyFont="1" applyFill="1" applyBorder="1" applyAlignment="1" applyProtection="1">
      <alignment horizontal="center" vertical="center" wrapText="1"/>
    </xf>
    <xf numFmtId="0" fontId="9" fillId="3" borderId="59" xfId="0" applyFont="1" applyFill="1" applyBorder="1" applyAlignment="1" applyProtection="1">
      <alignment horizontal="center" vertical="center" wrapText="1"/>
    </xf>
    <xf numFmtId="0" fontId="9" fillId="3" borderId="60" xfId="0" applyFont="1" applyFill="1" applyBorder="1" applyAlignment="1" applyProtection="1">
      <alignment horizontal="center" vertical="center" wrapText="1"/>
    </xf>
    <xf numFmtId="0" fontId="29" fillId="0" borderId="0" xfId="0" applyFont="1" applyBorder="1" applyAlignment="1" applyProtection="1"/>
    <xf numFmtId="0" fontId="38" fillId="3" borderId="29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</xf>
    <xf numFmtId="0" fontId="9" fillId="3" borderId="50" xfId="0" applyFont="1" applyFill="1" applyBorder="1" applyAlignment="1" applyProtection="1">
      <alignment horizontal="center" vertical="center" wrapText="1"/>
    </xf>
    <xf numFmtId="0" fontId="9" fillId="3" borderId="63" xfId="0" applyFont="1" applyFill="1" applyBorder="1" applyAlignment="1" applyProtection="1">
      <alignment horizontal="center" vertical="center" wrapText="1"/>
    </xf>
    <xf numFmtId="0" fontId="9" fillId="3" borderId="62" xfId="0" applyFont="1" applyFill="1" applyBorder="1" applyAlignment="1" applyProtection="1">
      <alignment horizontal="center" vertical="center" wrapText="1"/>
    </xf>
    <xf numFmtId="0" fontId="9" fillId="3" borderId="64" xfId="0" applyFont="1" applyFill="1" applyBorder="1" applyAlignment="1" applyProtection="1">
      <alignment horizontal="center" vertical="center" wrapText="1"/>
    </xf>
    <xf numFmtId="0" fontId="9" fillId="3" borderId="65" xfId="0" applyFont="1" applyFill="1" applyBorder="1" applyAlignment="1" applyProtection="1">
      <alignment horizontal="center" vertical="center" wrapText="1"/>
    </xf>
    <xf numFmtId="0" fontId="9" fillId="3" borderId="66" xfId="0" applyFont="1" applyFill="1" applyBorder="1" applyAlignment="1" applyProtection="1">
      <alignment horizontal="center" vertical="center" wrapText="1"/>
    </xf>
    <xf numFmtId="0" fontId="9" fillId="3" borderId="67" xfId="0" applyFont="1" applyFill="1" applyBorder="1" applyAlignment="1" applyProtection="1">
      <alignment horizontal="center" vertical="center" wrapText="1"/>
    </xf>
    <xf numFmtId="0" fontId="9" fillId="3" borderId="68" xfId="0" applyFont="1" applyFill="1" applyBorder="1" applyAlignment="1" applyProtection="1">
      <alignment horizontal="center" vertical="center" wrapText="1"/>
    </xf>
    <xf numFmtId="0" fontId="9" fillId="3" borderId="69" xfId="0" applyFont="1" applyFill="1" applyBorder="1" applyAlignment="1" applyProtection="1">
      <alignment horizontal="center" vertical="center" wrapText="1"/>
    </xf>
    <xf numFmtId="0" fontId="9" fillId="3" borderId="70" xfId="0" applyFont="1" applyFill="1" applyBorder="1" applyAlignment="1" applyProtection="1">
      <alignment horizontal="center" vertical="center" wrapText="1"/>
    </xf>
    <xf numFmtId="0" fontId="35" fillId="0" borderId="0" xfId="3" applyFont="1" applyFill="1" applyBorder="1" applyAlignment="1" applyProtection="1">
      <alignment vertical="center"/>
    </xf>
    <xf numFmtId="0" fontId="26" fillId="0" borderId="0" xfId="17" applyFont="1" applyBorder="1" applyAlignment="1" applyProtection="1">
      <alignment horizontal="left" vertical="center"/>
    </xf>
    <xf numFmtId="0" fontId="32" fillId="0" borderId="0" xfId="17" applyFont="1" applyBorder="1" applyAlignment="1" applyProtection="1">
      <alignment horizontal="left" vertical="center"/>
    </xf>
    <xf numFmtId="0" fontId="33" fillId="0" borderId="0" xfId="17" applyFont="1" applyBorder="1" applyAlignment="1" applyProtection="1">
      <alignment horizontal="left" vertical="center"/>
    </xf>
    <xf numFmtId="0" fontId="32" fillId="0" borderId="0" xfId="17" applyFont="1" applyBorder="1" applyAlignment="1" applyProtection="1">
      <alignment horizontal="left" vertical="center"/>
    </xf>
    <xf numFmtId="168" fontId="16" fillId="0" borderId="75" xfId="6" applyNumberFormat="1" applyFont="1" applyBorder="1" applyAlignment="1" applyProtection="1"/>
    <xf numFmtId="168" fontId="16" fillId="0" borderId="76" xfId="6" applyNumberFormat="1" applyFont="1" applyBorder="1" applyAlignment="1" applyProtection="1"/>
    <xf numFmtId="168" fontId="16" fillId="0" borderId="71" xfId="6" applyNumberFormat="1" applyFont="1" applyBorder="1" applyAlignment="1" applyProtection="1"/>
    <xf numFmtId="168" fontId="16" fillId="0" borderId="39" xfId="6" applyNumberFormat="1" applyFont="1" applyBorder="1" applyAlignment="1" applyProtection="1"/>
    <xf numFmtId="168" fontId="16" fillId="0" borderId="40" xfId="6" applyNumberFormat="1" applyFont="1" applyBorder="1" applyAlignment="1" applyProtection="1"/>
    <xf numFmtId="168" fontId="16" fillId="0" borderId="41" xfId="6" applyNumberFormat="1" applyFont="1" applyBorder="1" applyAlignment="1" applyProtection="1"/>
    <xf numFmtId="168" fontId="8" fillId="0" borderId="41" xfId="1" applyNumberFormat="1" applyFont="1" applyBorder="1" applyAlignment="1" applyProtection="1"/>
    <xf numFmtId="168" fontId="16" fillId="0" borderId="42" xfId="6" applyNumberFormat="1" applyFont="1" applyBorder="1" applyAlignment="1" applyProtection="1"/>
    <xf numFmtId="168" fontId="8" fillId="0" borderId="43" xfId="1" applyNumberFormat="1" applyFont="1" applyBorder="1" applyAlignment="1" applyProtection="1"/>
    <xf numFmtId="168" fontId="8" fillId="0" borderId="44" xfId="1" applyNumberFormat="1" applyFont="1" applyBorder="1" applyAlignment="1" applyProtection="1"/>
    <xf numFmtId="0" fontId="9" fillId="3" borderId="78" xfId="0" applyFont="1" applyFill="1" applyBorder="1" applyAlignment="1" applyProtection="1">
      <alignment horizontal="center" vertical="center" wrapText="1"/>
    </xf>
    <xf numFmtId="0" fontId="38" fillId="3" borderId="79" xfId="0" applyFont="1" applyFill="1" applyBorder="1" applyAlignment="1" applyProtection="1">
      <alignment horizontal="center" vertical="center" wrapText="1"/>
    </xf>
    <xf numFmtId="0" fontId="9" fillId="3" borderId="80" xfId="0" applyFont="1" applyFill="1" applyBorder="1" applyAlignment="1" applyProtection="1">
      <alignment horizontal="center" vertical="center" wrapText="1"/>
    </xf>
    <xf numFmtId="0" fontId="9" fillId="3" borderId="55" xfId="0" applyFont="1" applyFill="1" applyBorder="1" applyAlignment="1" applyProtection="1">
      <alignment horizontal="center" vertical="center" wrapText="1"/>
    </xf>
    <xf numFmtId="0" fontId="9" fillId="3" borderId="77" xfId="0" applyFont="1" applyFill="1" applyBorder="1" applyAlignment="1" applyProtection="1">
      <alignment horizontal="center" vertical="center" wrapText="1"/>
    </xf>
    <xf numFmtId="0" fontId="9" fillId="3" borderId="51" xfId="0" applyFont="1" applyFill="1" applyBorder="1" applyAlignment="1" applyProtection="1">
      <alignment horizontal="center" vertical="center" wrapText="1"/>
    </xf>
    <xf numFmtId="0" fontId="39" fillId="0" borderId="0" xfId="0" applyFont="1"/>
    <xf numFmtId="0" fontId="39" fillId="0" borderId="0" xfId="0" applyFont="1" applyAlignment="1" applyProtection="1"/>
    <xf numFmtId="0" fontId="41" fillId="0" borderId="89" xfId="25" applyNumberFormat="1" applyFont="1" applyBorder="1" applyAlignment="1" applyProtection="1">
      <alignment horizontal="center" vertical="center"/>
    </xf>
    <xf numFmtId="0" fontId="41" fillId="0" borderId="68" xfId="25" applyNumberFormat="1" applyFont="1" applyBorder="1" applyAlignment="1" applyProtection="1">
      <alignment horizontal="center" vertical="center"/>
    </xf>
    <xf numFmtId="0" fontId="29" fillId="0" borderId="16" xfId="26" applyFont="1" applyFill="1" applyBorder="1" applyAlignment="1" applyProtection="1">
      <alignment vertical="center"/>
    </xf>
    <xf numFmtId="168" fontId="29" fillId="0" borderId="12" xfId="27" applyNumberFormat="1" applyFont="1" applyFill="1" applyBorder="1" applyAlignment="1" applyProtection="1">
      <alignment horizontal="right" vertical="center" shrinkToFit="1"/>
    </xf>
    <xf numFmtId="0" fontId="29" fillId="0" borderId="17" xfId="26" applyFont="1" applyFill="1" applyBorder="1" applyAlignment="1" applyProtection="1">
      <alignment vertical="center"/>
    </xf>
    <xf numFmtId="168" fontId="29" fillId="0" borderId="15" xfId="27" applyNumberFormat="1" applyFont="1" applyFill="1" applyBorder="1" applyAlignment="1" applyProtection="1">
      <alignment horizontal="right" vertical="center" shrinkToFit="1"/>
    </xf>
    <xf numFmtId="0" fontId="33" fillId="0" borderId="0" xfId="18" applyFont="1" applyAlignment="1" applyProtection="1">
      <alignment vertical="center"/>
    </xf>
    <xf numFmtId="0" fontId="29" fillId="0" borderId="0" xfId="18" applyFont="1" applyAlignment="1" applyProtection="1">
      <alignment vertical="center"/>
    </xf>
    <xf numFmtId="0" fontId="8" fillId="0" borderId="75" xfId="3" applyFont="1" applyBorder="1" applyAlignment="1" applyProtection="1">
      <alignment vertical="center"/>
    </xf>
    <xf numFmtId="0" fontId="8" fillId="0" borderId="39" xfId="3" applyFont="1" applyBorder="1" applyAlignment="1" applyProtection="1">
      <alignment vertical="center"/>
    </xf>
    <xf numFmtId="168" fontId="16" fillId="0" borderId="91" xfId="6" applyNumberFormat="1" applyFont="1" applyBorder="1" applyAlignment="1" applyProtection="1"/>
    <xf numFmtId="168" fontId="16" fillId="0" borderId="92" xfId="6" applyNumberFormat="1" applyFont="1" applyBorder="1" applyAlignment="1" applyProtection="1"/>
    <xf numFmtId="168" fontId="16" fillId="0" borderId="93" xfId="6" applyNumberFormat="1" applyFont="1" applyBorder="1" applyAlignment="1" applyProtection="1"/>
    <xf numFmtId="3" fontId="10" fillId="0" borderId="94" xfId="3" applyNumberFormat="1" applyFont="1" applyBorder="1" applyAlignment="1" applyProtection="1">
      <alignment vertical="center"/>
    </xf>
    <xf numFmtId="3" fontId="10" fillId="0" borderId="95" xfId="3" applyNumberFormat="1" applyFont="1" applyBorder="1" applyAlignment="1" applyProtection="1">
      <alignment vertical="center"/>
    </xf>
    <xf numFmtId="3" fontId="10" fillId="0" borderId="96" xfId="3" applyNumberFormat="1" applyFont="1" applyBorder="1" applyAlignment="1" applyProtection="1">
      <alignment vertical="center"/>
    </xf>
    <xf numFmtId="0" fontId="10" fillId="0" borderId="90" xfId="3" applyFont="1" applyBorder="1" applyAlignment="1" applyProtection="1">
      <alignment vertical="center"/>
    </xf>
    <xf numFmtId="0" fontId="9" fillId="3" borderId="97" xfId="0" applyFont="1" applyFill="1" applyBorder="1" applyAlignment="1" applyProtection="1">
      <alignment horizontal="center" vertical="center" wrapText="1"/>
    </xf>
    <xf numFmtId="168" fontId="8" fillId="0" borderId="72" xfId="1" applyNumberFormat="1" applyFont="1" applyBorder="1" applyAlignment="1" applyProtection="1"/>
    <xf numFmtId="168" fontId="8" fillId="0" borderId="73" xfId="1" applyNumberFormat="1" applyFont="1" applyBorder="1" applyAlignment="1" applyProtection="1"/>
    <xf numFmtId="168" fontId="8" fillId="0" borderId="74" xfId="1" applyNumberFormat="1" applyFont="1" applyBorder="1" applyAlignment="1" applyProtection="1"/>
    <xf numFmtId="168" fontId="8" fillId="0" borderId="61" xfId="1" applyNumberFormat="1" applyFont="1" applyBorder="1" applyAlignment="1" applyProtection="1"/>
    <xf numFmtId="168" fontId="8" fillId="0" borderId="98" xfId="1" applyNumberFormat="1" applyFont="1" applyBorder="1" applyAlignment="1" applyProtection="1"/>
    <xf numFmtId="168" fontId="8" fillId="0" borderId="50" xfId="1" applyNumberFormat="1" applyFont="1" applyBorder="1" applyAlignment="1" applyProtection="1"/>
    <xf numFmtId="168" fontId="8" fillId="0" borderId="99" xfId="1" applyNumberFormat="1" applyFont="1" applyBorder="1" applyAlignment="1" applyProtection="1"/>
    <xf numFmtId="3" fontId="10" fillId="0" borderId="100" xfId="3" applyNumberFormat="1" applyFont="1" applyBorder="1" applyAlignment="1" applyProtection="1">
      <alignment vertical="center"/>
    </xf>
    <xf numFmtId="168" fontId="8" fillId="0" borderId="101" xfId="1" applyNumberFormat="1" applyFont="1" applyBorder="1" applyAlignment="1" applyProtection="1"/>
    <xf numFmtId="168" fontId="8" fillId="0" borderId="30" xfId="1" applyNumberFormat="1" applyFont="1" applyBorder="1" applyAlignment="1" applyProtection="1"/>
    <xf numFmtId="168" fontId="8" fillId="0" borderId="102" xfId="1" applyNumberFormat="1" applyFont="1" applyBorder="1" applyAlignment="1" applyProtection="1"/>
    <xf numFmtId="0" fontId="12" fillId="0" borderId="42" xfId="3" applyFont="1" applyBorder="1" applyAlignment="1" applyProtection="1">
      <alignment vertical="center" wrapText="1"/>
    </xf>
    <xf numFmtId="0" fontId="11" fillId="0" borderId="39" xfId="3" applyFont="1" applyBorder="1" applyAlignment="1" applyProtection="1">
      <alignment vertical="center"/>
    </xf>
    <xf numFmtId="0" fontId="10" fillId="0" borderId="103" xfId="3" applyFont="1" applyBorder="1" applyAlignment="1" applyProtection="1">
      <alignment vertical="center"/>
    </xf>
    <xf numFmtId="168" fontId="11" fillId="0" borderId="0" xfId="1" applyNumberFormat="1" applyFont="1" applyBorder="1" applyAlignment="1" applyProtection="1"/>
    <xf numFmtId="168" fontId="11" fillId="0" borderId="12" xfId="1" applyNumberFormat="1" applyFont="1" applyBorder="1" applyAlignment="1" applyProtection="1"/>
    <xf numFmtId="168" fontId="13" fillId="0" borderId="98" xfId="1" applyNumberFormat="1" applyFont="1" applyBorder="1" applyAlignment="1" applyProtection="1"/>
    <xf numFmtId="168" fontId="13" fillId="0" borderId="50" xfId="1" applyNumberFormat="1" applyFont="1" applyBorder="1" applyAlignment="1" applyProtection="1"/>
    <xf numFmtId="168" fontId="13" fillId="0" borderId="99" xfId="1" applyNumberFormat="1" applyFont="1" applyBorder="1" applyAlignment="1" applyProtection="1"/>
    <xf numFmtId="0" fontId="8" fillId="0" borderId="45" xfId="3" applyFont="1" applyBorder="1" applyAlignment="1" applyProtection="1">
      <alignment vertical="center"/>
    </xf>
    <xf numFmtId="0" fontId="8" fillId="0" borderId="42" xfId="3" applyFont="1" applyBorder="1" applyAlignment="1" applyProtection="1">
      <alignment vertical="center"/>
    </xf>
    <xf numFmtId="0" fontId="22" fillId="0" borderId="14" xfId="18" applyFont="1" applyBorder="1" applyAlignment="1" applyProtection="1">
      <alignment vertical="center"/>
    </xf>
    <xf numFmtId="0" fontId="19" fillId="3" borderId="47" xfId="0" applyFont="1" applyFill="1" applyBorder="1" applyAlignment="1" applyProtection="1">
      <alignment horizontal="center" vertical="center" wrapText="1"/>
    </xf>
    <xf numFmtId="166" fontId="11" fillId="0" borderId="41" xfId="2" applyFont="1" applyBorder="1" applyAlignment="1" applyProtection="1">
      <alignment vertical="center"/>
    </xf>
    <xf numFmtId="166" fontId="11" fillId="0" borderId="44" xfId="2" applyFont="1" applyBorder="1" applyAlignment="1" applyProtection="1">
      <alignment vertical="center"/>
    </xf>
    <xf numFmtId="168" fontId="28" fillId="0" borderId="0" xfId="1" applyNumberFormat="1" applyProtection="1"/>
    <xf numFmtId="0" fontId="29" fillId="0" borderId="81" xfId="0" applyFont="1" applyBorder="1" applyAlignment="1" applyProtection="1">
      <alignment horizontal="center"/>
    </xf>
    <xf numFmtId="0" fontId="42" fillId="8" borderId="82" xfId="0" applyFont="1" applyFill="1" applyBorder="1" applyAlignment="1" applyProtection="1">
      <alignment horizontal="center"/>
    </xf>
    <xf numFmtId="0" fontId="42" fillId="8" borderId="83" xfId="0" applyFont="1" applyFill="1" applyBorder="1" applyAlignment="1" applyProtection="1">
      <alignment horizontal="center"/>
    </xf>
    <xf numFmtId="0" fontId="29" fillId="0" borderId="84" xfId="0" applyFont="1" applyBorder="1" applyAlignment="1" applyProtection="1"/>
    <xf numFmtId="177" fontId="29" fillId="0" borderId="0" xfId="1" applyNumberFormat="1" applyFont="1" applyBorder="1" applyProtection="1"/>
    <xf numFmtId="177" fontId="29" fillId="0" borderId="85" xfId="1" applyNumberFormat="1" applyFont="1" applyBorder="1" applyProtection="1"/>
    <xf numFmtId="0" fontId="29" fillId="0" borderId="86" xfId="0" applyFont="1" applyBorder="1" applyAlignment="1" applyProtection="1"/>
    <xf numFmtId="177" fontId="29" fillId="0" borderId="87" xfId="1" applyNumberFormat="1" applyFont="1" applyBorder="1" applyProtection="1"/>
    <xf numFmtId="177" fontId="29" fillId="0" borderId="88" xfId="1" applyNumberFormat="1" applyFont="1" applyBorder="1" applyProtection="1"/>
    <xf numFmtId="168" fontId="28" fillId="6" borderId="0" xfId="1" applyNumberFormat="1" applyFill="1" applyProtection="1"/>
    <xf numFmtId="0" fontId="41" fillId="0" borderId="0" xfId="14" applyFont="1" applyAlignment="1" applyProtection="1"/>
    <xf numFmtId="0" fontId="43" fillId="8" borderId="82" xfId="0" applyFont="1" applyFill="1" applyBorder="1" applyAlignment="1" applyProtection="1">
      <alignment horizontal="center"/>
    </xf>
    <xf numFmtId="0" fontId="43" fillId="8" borderId="83" xfId="0" applyFont="1" applyFill="1" applyBorder="1" applyAlignment="1" applyProtection="1">
      <alignment horizontal="center"/>
    </xf>
    <xf numFmtId="168" fontId="28" fillId="0" borderId="85" xfId="1" applyNumberFormat="1" applyBorder="1" applyProtection="1"/>
    <xf numFmtId="168" fontId="0" fillId="0" borderId="85" xfId="1" applyNumberFormat="1" applyFont="1" applyBorder="1" applyProtection="1"/>
    <xf numFmtId="168" fontId="0" fillId="6" borderId="85" xfId="1" applyNumberFormat="1" applyFont="1" applyFill="1" applyBorder="1" applyProtection="1"/>
    <xf numFmtId="168" fontId="28" fillId="0" borderId="0" xfId="1" applyNumberFormat="1" applyFill="1" applyBorder="1" applyProtection="1"/>
    <xf numFmtId="0" fontId="41" fillId="0" borderId="0" xfId="14" applyFont="1" applyFill="1" applyBorder="1" applyAlignment="1" applyProtection="1"/>
    <xf numFmtId="0" fontId="4" fillId="0" borderId="0" xfId="14" applyFont="1" applyFill="1" applyBorder="1" applyAlignment="1" applyProtection="1"/>
    <xf numFmtId="168" fontId="0" fillId="0" borderId="0" xfId="1" applyNumberFormat="1" applyFont="1" applyFill="1" applyBorder="1" applyProtection="1"/>
    <xf numFmtId="0" fontId="44" fillId="0" borderId="0" xfId="14" applyFont="1" applyAlignment="1" applyProtection="1"/>
    <xf numFmtId="168" fontId="29" fillId="0" borderId="0" xfId="6" applyNumberFormat="1" applyFont="1" applyBorder="1" applyAlignment="1" applyProtection="1"/>
    <xf numFmtId="0" fontId="41" fillId="0" borderId="0" xfId="14" applyFont="1" applyBorder="1" applyAlignment="1" applyProtection="1">
      <alignment horizontal="center"/>
    </xf>
    <xf numFmtId="0" fontId="41" fillId="0" borderId="0" xfId="14" applyFont="1" applyAlignment="1" applyProtection="1">
      <alignment horizontal="center"/>
    </xf>
  </cellXfs>
  <cellStyles count="28">
    <cellStyle name="Body" xfId="3"/>
    <cellStyle name="En-tête" xfId="4"/>
    <cellStyle name="Header" xfId="5"/>
    <cellStyle name="Milliers" xfId="1" builtinId="3"/>
    <cellStyle name="Milliers 12" xfId="27"/>
    <cellStyle name="Milliers 2" xfId="6"/>
    <cellStyle name="Milliers 2 2" xfId="7"/>
    <cellStyle name="Milliers 2 3" xfId="8"/>
    <cellStyle name="Milliers 3" xfId="9"/>
    <cellStyle name="Milliers 3 2" xfId="10"/>
    <cellStyle name="Milliers 4" xfId="11"/>
    <cellStyle name="Milliers 5" xfId="12"/>
    <cellStyle name="Milliers 6" xfId="13"/>
    <cellStyle name="Normal" xfId="0" builtinId="0"/>
    <cellStyle name="Normal 10" xfId="26"/>
    <cellStyle name="Normal 2" xfId="14"/>
    <cellStyle name="Normal 2 2" xfId="15"/>
    <cellStyle name="Normal 2 3" xfId="16"/>
    <cellStyle name="Normal 3" xfId="17"/>
    <cellStyle name="Normal 4" xfId="18"/>
    <cellStyle name="Normal 6" xfId="25"/>
    <cellStyle name="Pourcentage" xfId="2" builtinId="5"/>
    <cellStyle name="Pourcentage 2" xfId="19"/>
    <cellStyle name="Pourcentage 2 2" xfId="20"/>
    <cellStyle name="Pourcentage 2 3" xfId="21"/>
    <cellStyle name="Pourcentage 3" xfId="22"/>
    <cellStyle name="Résultat2" xfId="23"/>
    <cellStyle name="Titre1" xfId="2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E800"/>
      <rgbColor rgb="FFFF00FF"/>
      <rgbColor rgb="FF80D6C6"/>
      <rgbColor rgb="FF800000"/>
      <rgbColor rgb="FF008000"/>
      <rgbColor rgb="FF000080"/>
      <rgbColor rgb="FF808000"/>
      <rgbColor rgb="FF800080"/>
      <rgbColor rgb="FF19905B"/>
      <rgbColor rgb="FFC0C0C0"/>
      <rgbColor rgb="FF767171"/>
      <rgbColor rgb="FFB0B0B0"/>
      <rgbColor rgb="FF993366"/>
      <rgbColor rgb="FFF6F6F6"/>
      <rgbColor rgb="FFDCE6F1"/>
      <rgbColor rgb="FF660066"/>
      <rgbColor rgb="FFFF8D7E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A189"/>
      <rgbColor rgb="FF0000FF"/>
      <rgbColor rgb="FF5B9BD5"/>
      <rgbColor rgb="FFF2F2F2"/>
      <rgbColor rgb="FFC8D7A7"/>
      <rgbColor rgb="FFFFF480"/>
      <rgbColor rgb="FFABB8DE"/>
      <rgbColor rgb="FF8BCDB1"/>
      <rgbColor rgb="FFB2B2B2"/>
      <rgbColor rgb="FFFFC6BF"/>
      <rgbColor rgb="FF5770BE"/>
      <rgbColor rgb="FF00AC8C"/>
      <rgbColor rgb="FF91AE4F"/>
      <rgbColor rgb="FFFDCF41"/>
      <rgbColor rgb="FFFF9900"/>
      <rgbColor rgb="FFFF6600"/>
      <rgbColor rgb="FF5266A1"/>
      <rgbColor rgb="FFA3B4B2"/>
      <rgbColor rgb="FF003366"/>
      <rgbColor rgb="FF169B62"/>
      <rgbColor rgb="FF003300"/>
      <rgbColor rgb="FF333300"/>
      <rgbColor rgb="FF993300"/>
      <rgbColor rgb="FF993366"/>
      <rgbColor rgb="FF595959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5B9BD5"/>
            </a:solidFill>
            <a:ln>
              <a:solidFill>
                <a:srgbClr val="FFFFFF"/>
              </a:solidFill>
            </a:ln>
          </c:spPr>
          <c:dPt>
            <c:idx val="0"/>
            <c:bubble3D val="0"/>
            <c:spPr>
              <a:solidFill>
                <a:srgbClr val="00AC8C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1-899F-4FC1-870E-B3FB803244C8}"/>
              </c:ext>
            </c:extLst>
          </c:dPt>
          <c:dPt>
            <c:idx val="1"/>
            <c:bubble3D val="0"/>
            <c:spPr>
              <a:solidFill>
                <a:srgbClr val="5770BE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3-899F-4FC1-870E-B3FB803244C8}"/>
              </c:ext>
            </c:extLst>
          </c:dPt>
          <c:dPt>
            <c:idx val="2"/>
            <c:bubble3D val="0"/>
            <c:spPr>
              <a:solidFill>
                <a:srgbClr val="FF8D7E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5-899F-4FC1-870E-B3FB803244C8}"/>
              </c:ext>
            </c:extLst>
          </c:dPt>
          <c:dPt>
            <c:idx val="3"/>
            <c:bubble3D val="0"/>
            <c:spPr>
              <a:solidFill>
                <a:srgbClr val="FFE800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7-899F-4FC1-870E-B3FB803244C8}"/>
              </c:ext>
            </c:extLst>
          </c:dPt>
          <c:dLbls>
            <c:dLbl>
              <c:idx val="0"/>
              <c:layout/>
              <c:spPr/>
              <c:txPr>
                <a:bodyPr/>
                <a:lstStyle/>
                <a:p>
                  <a:pPr>
                    <a:defRPr sz="1100" b="0" strike="noStrike" spc="-1">
                      <a:solidFill>
                        <a:srgbClr val="F2F2F2"/>
                      </a:solidFill>
                      <a:latin typeface="Marianne"/>
                    </a:defRPr>
                  </a:pPr>
                  <a:endParaRPr lang="fr-FR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>
                  <c15:layout>
                    <c:manualLayout>
                      <c:w val="0.21752222245137873"/>
                      <c:h val="0.158924304566715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99F-4FC1-870E-B3FB803244C8}"/>
                </c:ext>
              </c:extLst>
            </c:dLbl>
            <c:dLbl>
              <c:idx val="1"/>
              <c:layout/>
              <c:spPr/>
              <c:txPr>
                <a:bodyPr/>
                <a:lstStyle/>
                <a:p>
                  <a:pPr>
                    <a:defRPr sz="1100" b="0" strike="noStrike" spc="-1">
                      <a:solidFill>
                        <a:srgbClr val="F2F2F2"/>
                      </a:solidFill>
                      <a:latin typeface="Marianne"/>
                    </a:defRPr>
                  </a:pPr>
                  <a:endParaRPr lang="fr-FR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99F-4FC1-870E-B3FB803244C8}"/>
                </c:ext>
              </c:extLst>
            </c:dLbl>
            <c:dLbl>
              <c:idx val="2"/>
              <c:layout/>
              <c:spPr/>
              <c:txPr>
                <a:bodyPr/>
                <a:lstStyle/>
                <a:p>
                  <a:pPr>
                    <a:defRPr sz="1100" b="0" strike="noStrike" spc="-1">
                      <a:solidFill>
                        <a:srgbClr val="F2F2F2"/>
                      </a:solidFill>
                      <a:latin typeface="Marianne"/>
                    </a:defRPr>
                  </a:pPr>
                  <a:endParaRPr lang="fr-FR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99F-4FC1-870E-B3FB803244C8}"/>
                </c:ext>
              </c:extLst>
            </c:dLbl>
            <c:dLbl>
              <c:idx val="3"/>
              <c:layout/>
              <c:spPr/>
              <c:txPr>
                <a:bodyPr/>
                <a:lstStyle/>
                <a:p>
                  <a:pPr>
                    <a:defRPr sz="1100" b="0" strike="noStrike" spc="-1">
                      <a:solidFill>
                        <a:srgbClr val="767171"/>
                      </a:solidFill>
                      <a:latin typeface="Marianne"/>
                    </a:defRPr>
                  </a:pPr>
                  <a:endParaRPr lang="fr-FR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99F-4FC1-870E-B3FB803244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strike="noStrike" spc="-1">
                    <a:solidFill>
                      <a:srgbClr val="F2F2F2"/>
                    </a:solidFill>
                    <a:latin typeface="Marianne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1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 1 - statut juridique'!$A$35:$A$38</c:f>
              <c:strCache>
                <c:ptCount val="4"/>
                <c:pt idx="0">
                  <c:v>Individuel</c:v>
                </c:pt>
                <c:pt idx="1">
                  <c:v>GAEC</c:v>
                </c:pt>
                <c:pt idx="2">
                  <c:v>EARL</c:v>
                </c:pt>
                <c:pt idx="3">
                  <c:v>Autres</c:v>
                </c:pt>
              </c:strCache>
            </c:strRef>
          </c:cat>
          <c:val>
            <c:numRef>
              <c:f>'Fig 1 - statut juridique'!$B$35:$B$38</c:f>
              <c:numCache>
                <c:formatCode>_-* #\ ##0_-;\-* #\ ##0_-;_-* \-??_-;_-@_-</c:formatCode>
                <c:ptCount val="4"/>
                <c:pt idx="0">
                  <c:v>1837</c:v>
                </c:pt>
                <c:pt idx="1">
                  <c:v>525</c:v>
                </c:pt>
                <c:pt idx="2">
                  <c:v>462</c:v>
                </c:pt>
                <c:pt idx="3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99F-4FC1-870E-B3FB80324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14471115467680778"/>
          <c:y val="4.8897290485192202E-2"/>
          <c:w val="0.82466514273168157"/>
          <c:h val="0.690107120352867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10 - balance commerciale'!$B$31:$B$31</c:f>
              <c:strCache>
                <c:ptCount val="1"/>
                <c:pt idx="0">
                  <c:v>Importations viande fraîche</c:v>
                </c:pt>
              </c:strCache>
            </c:strRef>
          </c:tx>
          <c:spPr>
            <a:solidFill>
              <a:srgbClr val="00AC8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10 - balance commerciale'!$A$32:$A$41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'Figure 10 - balance commerciale'!$B$32:$B$41</c:f>
              <c:numCache>
                <c:formatCode>_-* #\ ##0_-;\-* #\ ##0_-;_-* \-??_-;_-@_-</c:formatCode>
                <c:ptCount val="10"/>
                <c:pt idx="0">
                  <c:v>85966859</c:v>
                </c:pt>
                <c:pt idx="1">
                  <c:v>83913543</c:v>
                </c:pt>
                <c:pt idx="2">
                  <c:v>77134469</c:v>
                </c:pt>
                <c:pt idx="3">
                  <c:v>73501444</c:v>
                </c:pt>
                <c:pt idx="4">
                  <c:v>73793354</c:v>
                </c:pt>
                <c:pt idx="5">
                  <c:v>71993030</c:v>
                </c:pt>
                <c:pt idx="6">
                  <c:v>73416790</c:v>
                </c:pt>
                <c:pt idx="7">
                  <c:v>67477731</c:v>
                </c:pt>
                <c:pt idx="8">
                  <c:v>94224998</c:v>
                </c:pt>
                <c:pt idx="9">
                  <c:v>97965178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67-4B33-8241-72EC9B4F5A5D}"/>
            </c:ext>
          </c:extLst>
        </c:ser>
        <c:ser>
          <c:idx val="1"/>
          <c:order val="1"/>
          <c:tx>
            <c:strRef>
              <c:f>'Figure 10 - balance commerciale'!$C$31:$C$31</c:f>
              <c:strCache>
                <c:ptCount val="1"/>
                <c:pt idx="0">
                  <c:v>Importations viande congelée</c:v>
                </c:pt>
              </c:strCache>
            </c:strRef>
          </c:tx>
          <c:spPr>
            <a:solidFill>
              <a:srgbClr val="5770BE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10 - balance commerciale'!$A$32:$A$41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'Figure 10 - balance commerciale'!$C$32:$C$41</c:f>
              <c:numCache>
                <c:formatCode>_-* #\ ##0_-;\-* #\ ##0_-;_-* \-??_-;_-@_-</c:formatCode>
                <c:ptCount val="10"/>
                <c:pt idx="0">
                  <c:v>17800398</c:v>
                </c:pt>
                <c:pt idx="1">
                  <c:v>19098325</c:v>
                </c:pt>
                <c:pt idx="2">
                  <c:v>18229276</c:v>
                </c:pt>
                <c:pt idx="3">
                  <c:v>15135893</c:v>
                </c:pt>
                <c:pt idx="4">
                  <c:v>15188552</c:v>
                </c:pt>
                <c:pt idx="5">
                  <c:v>15419648</c:v>
                </c:pt>
                <c:pt idx="6">
                  <c:v>14043421</c:v>
                </c:pt>
                <c:pt idx="7">
                  <c:v>11637521</c:v>
                </c:pt>
                <c:pt idx="8">
                  <c:v>10316877</c:v>
                </c:pt>
                <c:pt idx="9">
                  <c:v>15878481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67-4B33-8241-72EC9B4F5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043025"/>
        <c:axId val="93086045"/>
      </c:barChart>
      <c:lineChart>
        <c:grouping val="standard"/>
        <c:varyColors val="0"/>
        <c:ser>
          <c:idx val="2"/>
          <c:order val="2"/>
          <c:tx>
            <c:strRef>
              <c:f>'Figure 10 - balance commerciale'!$H$31:$H$31</c:f>
              <c:strCache>
                <c:ptCount val="1"/>
                <c:pt idx="0">
                  <c:v>Balance viande fraiche</c:v>
                </c:pt>
              </c:strCache>
            </c:strRef>
          </c:tx>
          <c:spPr>
            <a:ln w="28440">
              <a:solidFill>
                <a:srgbClr val="19905B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10 - balance commerciale'!$A$32:$A$41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'Figure 10 - balance commerciale'!$H$32:$H$41</c:f>
              <c:numCache>
                <c:formatCode>_-* #\ ##0_-;\-* #\ ##0_-;_-* \-??_-;_-@_-</c:formatCode>
                <c:ptCount val="10"/>
                <c:pt idx="0">
                  <c:v>80658169</c:v>
                </c:pt>
                <c:pt idx="1">
                  <c:v>77979445</c:v>
                </c:pt>
                <c:pt idx="2">
                  <c:v>70518534</c:v>
                </c:pt>
                <c:pt idx="3">
                  <c:v>66807038</c:v>
                </c:pt>
                <c:pt idx="4">
                  <c:v>66813216</c:v>
                </c:pt>
                <c:pt idx="5">
                  <c:v>64532156</c:v>
                </c:pt>
                <c:pt idx="6">
                  <c:v>66748092</c:v>
                </c:pt>
                <c:pt idx="7">
                  <c:v>61845136</c:v>
                </c:pt>
                <c:pt idx="8">
                  <c:v>58405575</c:v>
                </c:pt>
                <c:pt idx="9">
                  <c:v>59125716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67-4B33-8241-72EC9B4F5A5D}"/>
            </c:ext>
          </c:extLst>
        </c:ser>
        <c:ser>
          <c:idx val="3"/>
          <c:order val="3"/>
          <c:tx>
            <c:strRef>
              <c:f>'Figure 10 - balance commerciale'!$I$31:$I$31</c:f>
              <c:strCache>
                <c:ptCount val="1"/>
                <c:pt idx="0">
                  <c:v>Balance viande congelée</c:v>
                </c:pt>
              </c:strCache>
            </c:strRef>
          </c:tx>
          <c:spPr>
            <a:ln w="28440">
              <a:solidFill>
                <a:srgbClr val="5266A1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10 - balance commerciale'!$A$32:$A$41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'Figure 10 - balance commerciale'!$I$32:$I$41</c:f>
              <c:numCache>
                <c:formatCode>_-* #\ ##0_-;\-* #\ ##0_-;_-* \-??_-;_-@_-</c:formatCode>
                <c:ptCount val="10"/>
                <c:pt idx="0">
                  <c:v>16111975</c:v>
                </c:pt>
                <c:pt idx="1">
                  <c:v>17457299</c:v>
                </c:pt>
                <c:pt idx="2">
                  <c:v>16917217</c:v>
                </c:pt>
                <c:pt idx="3">
                  <c:v>13549459</c:v>
                </c:pt>
                <c:pt idx="4">
                  <c:v>13429858</c:v>
                </c:pt>
                <c:pt idx="5">
                  <c:v>13997940</c:v>
                </c:pt>
                <c:pt idx="6">
                  <c:v>12382778</c:v>
                </c:pt>
                <c:pt idx="7">
                  <c:v>10412099</c:v>
                </c:pt>
                <c:pt idx="8">
                  <c:v>8659537</c:v>
                </c:pt>
                <c:pt idx="9">
                  <c:v>13867108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167-4B33-8241-72EC9B4F5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marker val="1"/>
        <c:smooth val="0"/>
        <c:axId val="70043025"/>
        <c:axId val="93086045"/>
      </c:lineChart>
      <c:catAx>
        <c:axId val="7004302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93086045"/>
        <c:crosses val="autoZero"/>
        <c:auto val="1"/>
        <c:lblAlgn val="ctr"/>
        <c:lblOffset val="100"/>
        <c:noMultiLvlLbl val="1"/>
      </c:catAx>
      <c:valAx>
        <c:axId val="93086045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sz="900" b="0" strike="noStrike" spc="-1">
                    <a:latin typeface="Marianne"/>
                  </a:defRPr>
                </a:pPr>
                <a:r>
                  <a:rPr lang="fr-FR" sz="900" b="0" strike="noStrike" spc="-1">
                    <a:latin typeface="Marianne"/>
                  </a:rPr>
                  <a:t>Millions de tonnes</a:t>
                </a:r>
              </a:p>
            </c:rich>
          </c:tx>
          <c:layout>
            <c:manualLayout>
              <c:xMode val="edge"/>
              <c:yMode val="edge"/>
              <c:x val="2.2333950594487558E-2"/>
              <c:y val="5.3059802593381063E-2"/>
            </c:manualLayout>
          </c:layout>
          <c:overlay val="0"/>
          <c:spPr>
            <a:noFill/>
            <a:ln>
              <a:noFill/>
            </a:ln>
          </c:spPr>
        </c:title>
        <c:numFmt formatCode="_-* #\ ##0_-;\-* #\ ##0_-;_-* \-??_-;_-@_-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800" b="0" strike="noStrike" spc="-1">
                <a:solidFill>
                  <a:srgbClr val="595959"/>
                </a:solidFill>
                <a:latin typeface="Marianne"/>
              </a:defRPr>
            </a:pPr>
            <a:endParaRPr lang="fr-FR"/>
          </a:p>
        </c:txPr>
        <c:crossAx val="70043025"/>
        <c:crosses val="autoZero"/>
        <c:crossBetween val="between"/>
        <c:dispUnits>
          <c:builtInUnit val="millions"/>
        </c:dispUnits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9.7077449553553997E-3"/>
          <c:y val="0.82995253297488003"/>
          <c:w val="0.91675342100547597"/>
          <c:h val="0.14337351928085401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800" b="0" strike="noStrike" spc="-1">
              <a:solidFill>
                <a:srgbClr val="595959"/>
              </a:solidFill>
              <a:latin typeface="Marianne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fr-FR" sz="1400" b="0" strike="noStrike" spc="-1">
                <a:solidFill>
                  <a:srgbClr val="595959"/>
                </a:solidFill>
                <a:latin typeface="Calibri"/>
              </a:rPr>
              <a:t>Exportations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10 - balance commerciale'!$E$31:$E$31</c:f>
              <c:strCache>
                <c:ptCount val="1"/>
                <c:pt idx="0">
                  <c:v>Exportations viande fraîche</c:v>
                </c:pt>
              </c:strCache>
            </c:strRef>
          </c:tx>
          <c:spPr>
            <a:solidFill>
              <a:srgbClr val="00AC8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10 - balance commerciale'!$A$32:$A$41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'Figure 10 - balance commerciale'!$E$32:$E$41</c:f>
              <c:numCache>
                <c:formatCode>_-* #\ ##0_-;\-* #\ ##0_-;_-* \-??_-;_-@_-</c:formatCode>
                <c:ptCount val="10"/>
                <c:pt idx="0">
                  <c:v>5308690</c:v>
                </c:pt>
                <c:pt idx="1">
                  <c:v>5934098</c:v>
                </c:pt>
                <c:pt idx="2">
                  <c:v>6615935</c:v>
                </c:pt>
                <c:pt idx="3">
                  <c:v>6694406</c:v>
                </c:pt>
                <c:pt idx="4">
                  <c:v>6980138</c:v>
                </c:pt>
                <c:pt idx="5">
                  <c:v>7460874</c:v>
                </c:pt>
                <c:pt idx="6">
                  <c:v>6668698</c:v>
                </c:pt>
                <c:pt idx="7">
                  <c:v>5632595</c:v>
                </c:pt>
                <c:pt idx="8">
                  <c:v>35819423</c:v>
                </c:pt>
                <c:pt idx="9">
                  <c:v>38839462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4-4B1A-A395-C43AFF3B0818}"/>
            </c:ext>
          </c:extLst>
        </c:ser>
        <c:ser>
          <c:idx val="1"/>
          <c:order val="1"/>
          <c:tx>
            <c:strRef>
              <c:f>'Figure 10 - balance commerciale'!$F$31:$F$31</c:f>
              <c:strCache>
                <c:ptCount val="1"/>
                <c:pt idx="0">
                  <c:v>Exportation viande congelée</c:v>
                </c:pt>
              </c:strCache>
            </c:strRef>
          </c:tx>
          <c:spPr>
            <a:solidFill>
              <a:srgbClr val="5770BE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10 - balance commerciale'!$A$32:$A$41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'Figure 10 - balance commerciale'!$F$32:$F$41</c:f>
              <c:numCache>
                <c:formatCode>_-* #\ ##0_-;\-* #\ ##0_-;_-* \-??_-;_-@_-</c:formatCode>
                <c:ptCount val="10"/>
                <c:pt idx="0">
                  <c:v>1688423</c:v>
                </c:pt>
                <c:pt idx="1">
                  <c:v>1641026</c:v>
                </c:pt>
                <c:pt idx="2">
                  <c:v>1312059</c:v>
                </c:pt>
                <c:pt idx="3">
                  <c:v>1586434</c:v>
                </c:pt>
                <c:pt idx="4">
                  <c:v>1758694</c:v>
                </c:pt>
                <c:pt idx="5">
                  <c:v>1421708</c:v>
                </c:pt>
                <c:pt idx="6">
                  <c:v>1660643</c:v>
                </c:pt>
                <c:pt idx="7">
                  <c:v>1225422</c:v>
                </c:pt>
                <c:pt idx="8">
                  <c:v>1657340</c:v>
                </c:pt>
                <c:pt idx="9">
                  <c:v>2011373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B4-4B1A-A395-C43AFF3B0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520086"/>
        <c:axId val="95903492"/>
      </c:barChart>
      <c:catAx>
        <c:axId val="5752008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95903492"/>
        <c:crosses val="autoZero"/>
        <c:auto val="1"/>
        <c:lblAlgn val="ctr"/>
        <c:lblOffset val="100"/>
        <c:noMultiLvlLbl val="1"/>
      </c:catAx>
      <c:valAx>
        <c:axId val="95903492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_-* #\ ##0_-;\-* #\ ##0_-;_-* \-??_-;_-@_-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57520086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34907513073439"/>
          <c:y val="0.16702034404621272"/>
          <c:w val="0.51711214743563172"/>
          <c:h val="0.81604007105623344"/>
        </c:manualLayout>
      </c:layout>
      <c:pieChart>
        <c:varyColors val="1"/>
        <c:ser>
          <c:idx val="0"/>
          <c:order val="0"/>
          <c:spPr>
            <a:solidFill>
              <a:srgbClr val="169B62"/>
            </a:solidFill>
            <a:ln>
              <a:noFill/>
            </a:ln>
          </c:spPr>
          <c:dPt>
            <c:idx val="0"/>
            <c:bubble3D val="0"/>
            <c:spPr>
              <a:solidFill>
                <a:srgbClr val="00AC8C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1-1489-4B90-A50B-A263F269E2E9}"/>
              </c:ext>
            </c:extLst>
          </c:dPt>
          <c:dPt>
            <c:idx val="1"/>
            <c:bubble3D val="0"/>
            <c:spPr>
              <a:solidFill>
                <a:srgbClr val="91AE4F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3-1489-4B90-A50B-A263F269E2E9}"/>
              </c:ext>
            </c:extLst>
          </c:dPt>
          <c:dPt>
            <c:idx val="2"/>
            <c:bubble3D val="0"/>
            <c:spPr>
              <a:solidFill>
                <a:srgbClr val="FDCF41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5-1489-4B90-A50B-A263F269E2E9}"/>
              </c:ext>
            </c:extLst>
          </c:dPt>
          <c:dPt>
            <c:idx val="3"/>
            <c:bubble3D val="0"/>
            <c:spPr>
              <a:solidFill>
                <a:srgbClr val="FFF480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7-1489-4B90-A50B-A263F269E2E9}"/>
              </c:ext>
            </c:extLst>
          </c:dPt>
          <c:dPt>
            <c:idx val="4"/>
            <c:bubble3D val="0"/>
            <c:spPr>
              <a:solidFill>
                <a:srgbClr val="ABB8DE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9-1489-4B90-A50B-A263F269E2E9}"/>
              </c:ext>
            </c:extLst>
          </c:dPt>
          <c:dPt>
            <c:idx val="5"/>
            <c:bubble3D val="0"/>
            <c:spPr>
              <a:solidFill>
                <a:srgbClr val="C8D7A7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B-1489-4B90-A50B-A263F269E2E9}"/>
              </c:ext>
            </c:extLst>
          </c:dPt>
          <c:dPt>
            <c:idx val="6"/>
            <c:bubble3D val="0"/>
            <c:spPr>
              <a:solidFill>
                <a:srgbClr val="8BCDB1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D-1489-4B90-A50B-A263F269E2E9}"/>
              </c:ext>
            </c:extLst>
          </c:dPt>
          <c:dPt>
            <c:idx val="7"/>
            <c:bubble3D val="0"/>
            <c:spPr>
              <a:solidFill>
                <a:srgbClr val="A3B4B2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F-1489-4B90-A50B-A263F269E2E9}"/>
              </c:ext>
            </c:extLst>
          </c:dPt>
          <c:dLbls>
            <c:dLbl>
              <c:idx val="0"/>
              <c:layout>
                <c:manualLayout>
                  <c:x val="-0.22287299325045892"/>
                  <c:y val="-2.6192384456596653E-3"/>
                </c:manualLayout>
              </c:layout>
              <c:spPr/>
              <c:txPr>
                <a:bodyPr/>
                <a:lstStyle/>
                <a:p>
                  <a:pPr>
                    <a:defRPr sz="1200" b="1" strike="noStrike" spc="-1">
                      <a:solidFill>
                        <a:schemeClr val="bg1"/>
                      </a:solidFill>
                      <a:latin typeface="Marianne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489-4B90-A50B-A263F269E2E9}"/>
                </c:ext>
              </c:extLst>
            </c:dLbl>
            <c:dLbl>
              <c:idx val="1"/>
              <c:layout/>
              <c:spPr/>
              <c:txPr>
                <a:bodyPr/>
                <a:lstStyle/>
                <a:p>
                  <a:pPr>
                    <a:defRPr sz="1200" b="0" strike="noStrike" spc="-1">
                      <a:solidFill>
                        <a:srgbClr val="404040"/>
                      </a:solidFill>
                      <a:latin typeface="Marianne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489-4B90-A50B-A263F269E2E9}"/>
                </c:ext>
              </c:extLst>
            </c:dLbl>
            <c:dLbl>
              <c:idx val="2"/>
              <c:layout/>
              <c:spPr/>
              <c:txPr>
                <a:bodyPr/>
                <a:lstStyle/>
                <a:p>
                  <a:pPr>
                    <a:defRPr sz="1200" b="0" strike="noStrike" spc="-1">
                      <a:solidFill>
                        <a:srgbClr val="404040"/>
                      </a:solidFill>
                      <a:latin typeface="Marianne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489-4B90-A50B-A263F269E2E9}"/>
                </c:ext>
              </c:extLst>
            </c:dLbl>
            <c:dLbl>
              <c:idx val="3"/>
              <c:layout/>
              <c:spPr/>
              <c:txPr>
                <a:bodyPr/>
                <a:lstStyle/>
                <a:p>
                  <a:pPr>
                    <a:defRPr sz="1200" b="0" strike="noStrike" spc="-1">
                      <a:solidFill>
                        <a:srgbClr val="404040"/>
                      </a:solidFill>
                      <a:latin typeface="Marianne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489-4B90-A50B-A263F269E2E9}"/>
                </c:ext>
              </c:extLst>
            </c:dLbl>
            <c:dLbl>
              <c:idx val="4"/>
              <c:layout/>
              <c:spPr/>
              <c:txPr>
                <a:bodyPr/>
                <a:lstStyle/>
                <a:p>
                  <a:pPr>
                    <a:defRPr sz="1200" b="0" strike="noStrike" spc="-1">
                      <a:solidFill>
                        <a:srgbClr val="404040"/>
                      </a:solidFill>
                      <a:latin typeface="Marianne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489-4B90-A50B-A263F269E2E9}"/>
                </c:ext>
              </c:extLst>
            </c:dLbl>
            <c:dLbl>
              <c:idx val="5"/>
              <c:layout/>
              <c:spPr/>
              <c:txPr>
                <a:bodyPr/>
                <a:lstStyle/>
                <a:p>
                  <a:pPr>
                    <a:defRPr sz="1200" b="0" strike="noStrike" spc="-1">
                      <a:solidFill>
                        <a:srgbClr val="404040"/>
                      </a:solidFill>
                      <a:latin typeface="Marianne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489-4B90-A50B-A263F269E2E9}"/>
                </c:ext>
              </c:extLst>
            </c:dLbl>
            <c:dLbl>
              <c:idx val="6"/>
              <c:layout>
                <c:manualLayout>
                  <c:x val="0.19020785575455965"/>
                  <c:y val="-8.5477660715348389E-3"/>
                </c:manualLayout>
              </c:layout>
              <c:spPr/>
              <c:txPr>
                <a:bodyPr/>
                <a:lstStyle/>
                <a:p>
                  <a:pPr>
                    <a:defRPr sz="1200" b="0" strike="noStrike" spc="-1">
                      <a:solidFill>
                        <a:srgbClr val="404040"/>
                      </a:solidFill>
                      <a:latin typeface="Marianne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>
                  <c15:layout>
                    <c:manualLayout>
                      <c:w val="0.3435578482237156"/>
                      <c:h val="0.163480826929789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1489-4B90-A50B-A263F269E2E9}"/>
                </c:ext>
              </c:extLst>
            </c:dLbl>
            <c:dLbl>
              <c:idx val="7"/>
              <c:layout>
                <c:manualLayout>
                  <c:x val="0.37786819392741883"/>
                  <c:y val="4.0866408288036886E-2"/>
                </c:manualLayout>
              </c:layout>
              <c:spPr/>
              <c:txPr>
                <a:bodyPr/>
                <a:lstStyle/>
                <a:p>
                  <a:pPr>
                    <a:defRPr sz="1200" b="0" strike="noStrike" spc="-1">
                      <a:solidFill>
                        <a:srgbClr val="404040"/>
                      </a:solidFill>
                      <a:latin typeface="Marianne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>
                  <c15:layout>
                    <c:manualLayout>
                      <c:w val="0.26111112151179877"/>
                      <c:h val="0.132660671033189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1489-4B90-A50B-A263F269E2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0" strike="noStrike" spc="-1">
                    <a:solidFill>
                      <a:srgbClr val="404040"/>
                    </a:solidFill>
                    <a:latin typeface="Marianne"/>
                  </a:defRPr>
                </a:pPr>
                <a:endParaRPr lang="fr-F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1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 2 - SAU'!$A$9:$A$16</c:f>
              <c:strCache>
                <c:ptCount val="8"/>
                <c:pt idx="0">
                  <c:v>Surface toujours en herbe (STH)</c:v>
                </c:pt>
                <c:pt idx="1">
                  <c:v>Prairies Temporaires</c:v>
                </c:pt>
                <c:pt idx="2">
                  <c:v>Céréales</c:v>
                </c:pt>
                <c:pt idx="3">
                  <c:v>Maïs fourrages + Plantes fourragères</c:v>
                </c:pt>
                <c:pt idx="4">
                  <c:v>Oléagineux, Protéagineux</c:v>
                </c:pt>
                <c:pt idx="5">
                  <c:v>Estives</c:v>
                </c:pt>
                <c:pt idx="6">
                  <c:v>Cultures permanentes + autres cultures (légumes, PPAM,...)</c:v>
                </c:pt>
                <c:pt idx="7">
                  <c:v>Jachères et autres</c:v>
                </c:pt>
              </c:strCache>
            </c:strRef>
          </c:cat>
          <c:val>
            <c:numRef>
              <c:f>'Fig 2 - SAU'!$B$9:$B$16</c:f>
              <c:numCache>
                <c:formatCode>_-* #\ ##0_-;\-* #\ ##0_-;_-* \-??_-;_-@_-</c:formatCode>
                <c:ptCount val="8"/>
                <c:pt idx="0">
                  <c:v>140771</c:v>
                </c:pt>
                <c:pt idx="1">
                  <c:v>64222</c:v>
                </c:pt>
                <c:pt idx="2">
                  <c:v>44842</c:v>
                </c:pt>
                <c:pt idx="3">
                  <c:v>14870</c:v>
                </c:pt>
                <c:pt idx="4">
                  <c:v>12807</c:v>
                </c:pt>
                <c:pt idx="5">
                  <c:v>8555</c:v>
                </c:pt>
                <c:pt idx="6">
                  <c:v>1763</c:v>
                </c:pt>
                <c:pt idx="7">
                  <c:v>1482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489-4B90-A50B-A263F269E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6.6600225322818299E-2"/>
          <c:y val="6.3810638106381101E-2"/>
          <c:w val="0.88924516855880098"/>
          <c:h val="0.84798847988479897"/>
        </c:manualLayout>
      </c:layout>
      <c:lineChart>
        <c:grouping val="standard"/>
        <c:varyColors val="0"/>
        <c:ser>
          <c:idx val="0"/>
          <c:order val="0"/>
          <c:tx>
            <c:strRef>
              <c:f>'Figure 3 - cotation'!$A$37</c:f>
              <c:strCache>
                <c:ptCount val="1"/>
                <c:pt idx="0">
                  <c:v>2022</c:v>
                </c:pt>
              </c:strCache>
            </c:strRef>
          </c:tx>
          <c:spPr>
            <a:ln w="28440">
              <a:solidFill>
                <a:srgbClr val="5770BE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'Figure 3 - cotation'!$B$37:$BA$37</c:f>
              <c:numCache>
                <c:formatCode>General</c:formatCode>
                <c:ptCount val="52"/>
                <c:pt idx="0">
                  <c:v>8.44</c:v>
                </c:pt>
                <c:pt idx="1">
                  <c:v>8.33</c:v>
                </c:pt>
                <c:pt idx="2">
                  <c:v>8.49</c:v>
                </c:pt>
                <c:pt idx="3">
                  <c:v>8.4499999999999993</c:v>
                </c:pt>
                <c:pt idx="4">
                  <c:v>8.44</c:v>
                </c:pt>
                <c:pt idx="5">
                  <c:v>8.4499999999999993</c:v>
                </c:pt>
                <c:pt idx="6">
                  <c:v>8.49</c:v>
                </c:pt>
                <c:pt idx="7">
                  <c:v>8.4700000000000006</c:v>
                </c:pt>
                <c:pt idx="8">
                  <c:v>8.48</c:v>
                </c:pt>
                <c:pt idx="9">
                  <c:v>8.5299999999999994</c:v>
                </c:pt>
                <c:pt idx="10">
                  <c:v>8.59</c:v>
                </c:pt>
                <c:pt idx="11">
                  <c:v>8.5299999999999994</c:v>
                </c:pt>
                <c:pt idx="12">
                  <c:v>8.58</c:v>
                </c:pt>
                <c:pt idx="13">
                  <c:v>8.66</c:v>
                </c:pt>
                <c:pt idx="14">
                  <c:v>8.77</c:v>
                </c:pt>
                <c:pt idx="15">
                  <c:v>8.7200000000000006</c:v>
                </c:pt>
                <c:pt idx="16">
                  <c:v>8.65</c:v>
                </c:pt>
                <c:pt idx="17">
                  <c:v>8.6199999999999992</c:v>
                </c:pt>
                <c:pt idx="18">
                  <c:v>8.5299999999999994</c:v>
                </c:pt>
                <c:pt idx="19">
                  <c:v>8.44</c:v>
                </c:pt>
                <c:pt idx="20">
                  <c:v>8.3000000000000007</c:v>
                </c:pt>
                <c:pt idx="21">
                  <c:v>8.32</c:v>
                </c:pt>
                <c:pt idx="22">
                  <c:v>8.23</c:v>
                </c:pt>
                <c:pt idx="23">
                  <c:v>8.32</c:v>
                </c:pt>
                <c:pt idx="24">
                  <c:v>8.3000000000000007</c:v>
                </c:pt>
                <c:pt idx="25">
                  <c:v>8.32</c:v>
                </c:pt>
                <c:pt idx="26">
                  <c:v>8.33</c:v>
                </c:pt>
                <c:pt idx="27">
                  <c:v>8.42</c:v>
                </c:pt>
                <c:pt idx="28">
                  <c:v>8.3800000000000008</c:v>
                </c:pt>
                <c:pt idx="29">
                  <c:v>8.32</c:v>
                </c:pt>
                <c:pt idx="30">
                  <c:v>8.2100000000000009</c:v>
                </c:pt>
                <c:pt idx="31">
                  <c:v>8.24</c:v>
                </c:pt>
                <c:pt idx="32">
                  <c:v>8.2200000000000006</c:v>
                </c:pt>
                <c:pt idx="33">
                  <c:v>8.23</c:v>
                </c:pt>
                <c:pt idx="34">
                  <c:v>8.1999999999999993</c:v>
                </c:pt>
                <c:pt idx="35">
                  <c:v>8.19</c:v>
                </c:pt>
                <c:pt idx="36">
                  <c:v>8.18</c:v>
                </c:pt>
                <c:pt idx="37">
                  <c:v>8.2200000000000006</c:v>
                </c:pt>
                <c:pt idx="38">
                  <c:v>8.2100000000000009</c:v>
                </c:pt>
                <c:pt idx="39">
                  <c:v>8.1999999999999993</c:v>
                </c:pt>
                <c:pt idx="40">
                  <c:v>8.18</c:v>
                </c:pt>
                <c:pt idx="41">
                  <c:v>8.18</c:v>
                </c:pt>
                <c:pt idx="42">
                  <c:v>8.2799999999999994</c:v>
                </c:pt>
                <c:pt idx="43">
                  <c:v>8.3000000000000007</c:v>
                </c:pt>
                <c:pt idx="44">
                  <c:v>8.4700000000000006</c:v>
                </c:pt>
                <c:pt idx="45">
                  <c:v>8.64</c:v>
                </c:pt>
                <c:pt idx="46">
                  <c:v>8.73</c:v>
                </c:pt>
                <c:pt idx="47">
                  <c:v>8.8800000000000008</c:v>
                </c:pt>
                <c:pt idx="48">
                  <c:v>9.01</c:v>
                </c:pt>
                <c:pt idx="49">
                  <c:v>8.9600000000000009</c:v>
                </c:pt>
                <c:pt idx="50">
                  <c:v>9.07</c:v>
                </c:pt>
                <c:pt idx="51">
                  <c:v>9.0399999999999991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3F-4633-8FCC-809BDEA28A49}"/>
            </c:ext>
          </c:extLst>
        </c:ser>
        <c:ser>
          <c:idx val="1"/>
          <c:order val="1"/>
          <c:tx>
            <c:strRef>
              <c:f>'Figure 3 - cotation'!$A$38</c:f>
              <c:strCache>
                <c:ptCount val="1"/>
                <c:pt idx="0">
                  <c:v>2021</c:v>
                </c:pt>
              </c:strCache>
            </c:strRef>
          </c:tx>
          <c:spPr>
            <a:ln w="28440">
              <a:solidFill>
                <a:srgbClr val="00AC8C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'Figure 3 - cotation'!$B$38:$BA$38</c:f>
              <c:numCache>
                <c:formatCode>General</c:formatCode>
                <c:ptCount val="52"/>
                <c:pt idx="0">
                  <c:v>7.91</c:v>
                </c:pt>
                <c:pt idx="1">
                  <c:v>7.98</c:v>
                </c:pt>
                <c:pt idx="2">
                  <c:v>8.01</c:v>
                </c:pt>
                <c:pt idx="3">
                  <c:v>8.01</c:v>
                </c:pt>
                <c:pt idx="4">
                  <c:v>8.01</c:v>
                </c:pt>
                <c:pt idx="5">
                  <c:v>7.95</c:v>
                </c:pt>
                <c:pt idx="6">
                  <c:v>8.01</c:v>
                </c:pt>
                <c:pt idx="7">
                  <c:v>8.01</c:v>
                </c:pt>
                <c:pt idx="8">
                  <c:v>8.0299999999999994</c:v>
                </c:pt>
                <c:pt idx="9">
                  <c:v>8.17</c:v>
                </c:pt>
                <c:pt idx="10">
                  <c:v>8.17</c:v>
                </c:pt>
                <c:pt idx="11">
                  <c:v>8.3699999999999992</c:v>
                </c:pt>
                <c:pt idx="12">
                  <c:v>8.3699999999999992</c:v>
                </c:pt>
                <c:pt idx="13">
                  <c:v>8.31</c:v>
                </c:pt>
                <c:pt idx="14">
                  <c:v>8.26</c:v>
                </c:pt>
                <c:pt idx="15">
                  <c:v>8.1300000000000008</c:v>
                </c:pt>
                <c:pt idx="16">
                  <c:v>8.1</c:v>
                </c:pt>
                <c:pt idx="17">
                  <c:v>8.1</c:v>
                </c:pt>
                <c:pt idx="18">
                  <c:v>8.02</c:v>
                </c:pt>
                <c:pt idx="19">
                  <c:v>7.84</c:v>
                </c:pt>
                <c:pt idx="20">
                  <c:v>7.7</c:v>
                </c:pt>
                <c:pt idx="21">
                  <c:v>7.6</c:v>
                </c:pt>
                <c:pt idx="22">
                  <c:v>7.45</c:v>
                </c:pt>
                <c:pt idx="23">
                  <c:v>7.33</c:v>
                </c:pt>
                <c:pt idx="24">
                  <c:v>7.36</c:v>
                </c:pt>
                <c:pt idx="25">
                  <c:v>7.31</c:v>
                </c:pt>
                <c:pt idx="26">
                  <c:v>7.28</c:v>
                </c:pt>
                <c:pt idx="27">
                  <c:v>7.2</c:v>
                </c:pt>
                <c:pt idx="28">
                  <c:v>7.29</c:v>
                </c:pt>
                <c:pt idx="29">
                  <c:v>7.29</c:v>
                </c:pt>
                <c:pt idx="30">
                  <c:v>7.28</c:v>
                </c:pt>
                <c:pt idx="31">
                  <c:v>7.33</c:v>
                </c:pt>
                <c:pt idx="32">
                  <c:v>7.24</c:v>
                </c:pt>
                <c:pt idx="33">
                  <c:v>7.34</c:v>
                </c:pt>
                <c:pt idx="34">
                  <c:v>7.45</c:v>
                </c:pt>
                <c:pt idx="35">
                  <c:v>7.59</c:v>
                </c:pt>
                <c:pt idx="36">
                  <c:v>7.62</c:v>
                </c:pt>
                <c:pt idx="37">
                  <c:v>7.6</c:v>
                </c:pt>
                <c:pt idx="38">
                  <c:v>7.74</c:v>
                </c:pt>
                <c:pt idx="39">
                  <c:v>7.74</c:v>
                </c:pt>
                <c:pt idx="40">
                  <c:v>7.82</c:v>
                </c:pt>
                <c:pt idx="41">
                  <c:v>7.82</c:v>
                </c:pt>
                <c:pt idx="42">
                  <c:v>7.92</c:v>
                </c:pt>
                <c:pt idx="43">
                  <c:v>7.93</c:v>
                </c:pt>
                <c:pt idx="44">
                  <c:v>8.1199999999999992</c:v>
                </c:pt>
                <c:pt idx="45">
                  <c:v>8.23</c:v>
                </c:pt>
                <c:pt idx="46">
                  <c:v>8.3000000000000007</c:v>
                </c:pt>
                <c:pt idx="47">
                  <c:v>8.44</c:v>
                </c:pt>
                <c:pt idx="48">
                  <c:v>8.52</c:v>
                </c:pt>
                <c:pt idx="49">
                  <c:v>8.59</c:v>
                </c:pt>
                <c:pt idx="50">
                  <c:v>8.61</c:v>
                </c:pt>
                <c:pt idx="51">
                  <c:v>8.61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3F-4633-8FCC-809BDEA28A49}"/>
            </c:ext>
          </c:extLst>
        </c:ser>
        <c:ser>
          <c:idx val="2"/>
          <c:order val="2"/>
          <c:tx>
            <c:strRef>
              <c:f>'Figure 3 - cotation'!$A$47</c:f>
              <c:strCache>
                <c:ptCount val="1"/>
                <c:pt idx="0">
                  <c:v>Moyenne 2019-20-21</c:v>
                </c:pt>
              </c:strCache>
            </c:strRef>
          </c:tx>
          <c:spPr>
            <a:ln w="28440" cap="rnd">
              <a:solidFill>
                <a:srgbClr val="FF8D7E"/>
              </a:solidFill>
              <a:prstDash val="dash"/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'Figure 3 - cotation'!$B$47:$BA$47</c:f>
              <c:numCache>
                <c:formatCode>0.00</c:formatCode>
                <c:ptCount val="52"/>
                <c:pt idx="0">
                  <c:v>7.5766666666666698</c:v>
                </c:pt>
                <c:pt idx="1">
                  <c:v>7.5733333333333297</c:v>
                </c:pt>
                <c:pt idx="2">
                  <c:v>7.5433333333333303</c:v>
                </c:pt>
                <c:pt idx="3">
                  <c:v>7.62</c:v>
                </c:pt>
                <c:pt idx="4">
                  <c:v>7.57</c:v>
                </c:pt>
                <c:pt idx="5">
                  <c:v>7.5466666666666704</c:v>
                </c:pt>
                <c:pt idx="6">
                  <c:v>7.5933333333333302</c:v>
                </c:pt>
                <c:pt idx="7">
                  <c:v>7.5933333333333302</c:v>
                </c:pt>
                <c:pt idx="8">
                  <c:v>7.63</c:v>
                </c:pt>
                <c:pt idx="9">
                  <c:v>7.73</c:v>
                </c:pt>
                <c:pt idx="10">
                  <c:v>7.7066666666666697</c:v>
                </c:pt>
                <c:pt idx="11">
                  <c:v>7.7533333333333303</c:v>
                </c:pt>
                <c:pt idx="12">
                  <c:v>7.65</c:v>
                </c:pt>
                <c:pt idx="13">
                  <c:v>7.5366666666666697</c:v>
                </c:pt>
                <c:pt idx="14">
                  <c:v>7.5366666666666697</c:v>
                </c:pt>
                <c:pt idx="15">
                  <c:v>7.51</c:v>
                </c:pt>
                <c:pt idx="16">
                  <c:v>7.5566666666666702</c:v>
                </c:pt>
                <c:pt idx="17">
                  <c:v>7.5366666666666697</c:v>
                </c:pt>
                <c:pt idx="18">
                  <c:v>7.3733333333333304</c:v>
                </c:pt>
                <c:pt idx="19">
                  <c:v>7.3066666666666702</c:v>
                </c:pt>
                <c:pt idx="20">
                  <c:v>7.18333333333333</c:v>
                </c:pt>
                <c:pt idx="21">
                  <c:v>7.1266666666666696</c:v>
                </c:pt>
                <c:pt idx="22">
                  <c:v>7.0366666666666697</c:v>
                </c:pt>
                <c:pt idx="23">
                  <c:v>6.9766666666666701</c:v>
                </c:pt>
                <c:pt idx="24">
                  <c:v>6.9666666666666703</c:v>
                </c:pt>
                <c:pt idx="25">
                  <c:v>6.93333333333333</c:v>
                </c:pt>
                <c:pt idx="26">
                  <c:v>6.89333333333333</c:v>
                </c:pt>
                <c:pt idx="27">
                  <c:v>6.86</c:v>
                </c:pt>
                <c:pt idx="28">
                  <c:v>6.92</c:v>
                </c:pt>
                <c:pt idx="29">
                  <c:v>6.92</c:v>
                </c:pt>
                <c:pt idx="30">
                  <c:v>6.8633333333333297</c:v>
                </c:pt>
                <c:pt idx="31">
                  <c:v>6.8766666666666696</c:v>
                </c:pt>
                <c:pt idx="32">
                  <c:v>6.8733333333333304</c:v>
                </c:pt>
                <c:pt idx="33">
                  <c:v>6.93</c:v>
                </c:pt>
                <c:pt idx="34">
                  <c:v>7.06666666666667</c:v>
                </c:pt>
                <c:pt idx="35">
                  <c:v>7.09</c:v>
                </c:pt>
                <c:pt idx="36">
                  <c:v>7.1733333333333302</c:v>
                </c:pt>
                <c:pt idx="37">
                  <c:v>7.15</c:v>
                </c:pt>
                <c:pt idx="38">
                  <c:v>7.1766666666666703</c:v>
                </c:pt>
                <c:pt idx="39">
                  <c:v>7.1566666666666698</c:v>
                </c:pt>
                <c:pt idx="40">
                  <c:v>7.2066666666666697</c:v>
                </c:pt>
                <c:pt idx="41">
                  <c:v>7.22</c:v>
                </c:pt>
                <c:pt idx="42">
                  <c:v>7.2733333333333299</c:v>
                </c:pt>
                <c:pt idx="43">
                  <c:v>7.31</c:v>
                </c:pt>
                <c:pt idx="44">
                  <c:v>7.3833333333333302</c:v>
                </c:pt>
                <c:pt idx="45">
                  <c:v>7.4566666666666697</c:v>
                </c:pt>
                <c:pt idx="46">
                  <c:v>7.64</c:v>
                </c:pt>
                <c:pt idx="47">
                  <c:v>7.7533333333333303</c:v>
                </c:pt>
                <c:pt idx="48">
                  <c:v>7.8966666666666701</c:v>
                </c:pt>
                <c:pt idx="49">
                  <c:v>7.9666666666666703</c:v>
                </c:pt>
                <c:pt idx="50">
                  <c:v>8.0166666666666693</c:v>
                </c:pt>
                <c:pt idx="51">
                  <c:v>8.02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3F-4633-8FCC-809BDEA2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66521529"/>
        <c:axId val="70828418"/>
      </c:lineChart>
      <c:catAx>
        <c:axId val="6652152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70828418"/>
        <c:crosses val="autoZero"/>
        <c:auto val="1"/>
        <c:lblAlgn val="ctr"/>
        <c:lblOffset val="100"/>
        <c:noMultiLvlLbl val="1"/>
      </c:catAx>
      <c:valAx>
        <c:axId val="70828418"/>
        <c:scaling>
          <c:orientation val="minMax"/>
          <c:min val="6.5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66521529"/>
        <c:crosses val="autoZero"/>
        <c:crossBetween val="midCat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32648848060659102"/>
          <c:y val="7.7033120859892501E-2"/>
          <c:w val="0.38170949654020497"/>
          <c:h val="5.3571803524559397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7.5641948644108503E-2"/>
          <c:y val="5.2257402521254798E-2"/>
          <c:w val="0.90592752579793601"/>
          <c:h val="0.884344766930519"/>
        </c:manualLayout>
      </c:layout>
      <c:lineChart>
        <c:grouping val="standard"/>
        <c:varyColors val="0"/>
        <c:ser>
          <c:idx val="0"/>
          <c:order val="0"/>
          <c:tx>
            <c:strRef>
              <c:f>'Fig 4 - évolution consommation'!$C$9</c:f>
              <c:strCache>
                <c:ptCount val="1"/>
                <c:pt idx="0">
                  <c:v>Abattages CVJA</c:v>
                </c:pt>
              </c:strCache>
            </c:strRef>
          </c:tx>
          <c:spPr>
            <a:ln w="28440">
              <a:solidFill>
                <a:srgbClr val="FF8D7E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Marianne"/>
                  </a:defRPr>
                </a:pPr>
                <a:endParaRPr lang="fr-F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 4 - évolution consommation'!$A$12:$A$32</c:f>
              <c:strCach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strCache>
            </c:strRef>
          </c:cat>
          <c:val>
            <c:numRef>
              <c:f>'Fig 4 - évolution consommation'!$C$12:$C$32</c:f>
              <c:numCache>
                <c:formatCode>_-* #\ ##0_-;\-* #\ ##0_-;_-* \-??_-;_-@_-</c:formatCode>
                <c:ptCount val="21"/>
                <c:pt idx="0">
                  <c:v>106107</c:v>
                </c:pt>
                <c:pt idx="1">
                  <c:v>106147</c:v>
                </c:pt>
                <c:pt idx="2">
                  <c:v>102285</c:v>
                </c:pt>
                <c:pt idx="3">
                  <c:v>99667</c:v>
                </c:pt>
                <c:pt idx="4">
                  <c:v>99457</c:v>
                </c:pt>
                <c:pt idx="5">
                  <c:v>96879</c:v>
                </c:pt>
                <c:pt idx="6">
                  <c:v>90274</c:v>
                </c:pt>
                <c:pt idx="7">
                  <c:v>82901</c:v>
                </c:pt>
                <c:pt idx="8">
                  <c:v>82779</c:v>
                </c:pt>
                <c:pt idx="9">
                  <c:v>85380</c:v>
                </c:pt>
                <c:pt idx="10">
                  <c:v>82908</c:v>
                </c:pt>
                <c:pt idx="11">
                  <c:v>79966</c:v>
                </c:pt>
                <c:pt idx="12">
                  <c:v>80547</c:v>
                </c:pt>
                <c:pt idx="13">
                  <c:v>80452</c:v>
                </c:pt>
                <c:pt idx="14">
                  <c:v>82639</c:v>
                </c:pt>
                <c:pt idx="15">
                  <c:v>80953</c:v>
                </c:pt>
                <c:pt idx="16">
                  <c:v>81401</c:v>
                </c:pt>
                <c:pt idx="17">
                  <c:v>80835</c:v>
                </c:pt>
                <c:pt idx="18">
                  <c:v>80229</c:v>
                </c:pt>
                <c:pt idx="19">
                  <c:v>81570</c:v>
                </c:pt>
                <c:pt idx="20">
                  <c:v>79307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DF-46A3-A8DE-1489823A846A}"/>
            </c:ext>
          </c:extLst>
        </c:ser>
        <c:ser>
          <c:idx val="1"/>
          <c:order val="1"/>
          <c:tx>
            <c:strRef>
              <c:f>'Fig 4 - évolution consommation'!$G$9</c:f>
              <c:strCache>
                <c:ptCount val="1"/>
                <c:pt idx="0">
                  <c:v>Production indigène contrôlee CVJA (PIC)</c:v>
                </c:pt>
              </c:strCache>
            </c:strRef>
          </c:tx>
          <c:spPr>
            <a:ln w="28440">
              <a:solidFill>
                <a:srgbClr val="00AC8C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Marianne"/>
                  </a:defRPr>
                </a:pPr>
                <a:endParaRPr lang="fr-F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 4 - évolution consommation'!$A$12:$A$32</c:f>
              <c:strCach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strCache>
            </c:strRef>
          </c:cat>
          <c:val>
            <c:numRef>
              <c:f>'Fig 4 - évolution consommation'!$G$12:$G$32</c:f>
              <c:numCache>
                <c:formatCode>_-* #\ ##0_-;\-* #\ ##0_-;_-* \-??_-;_-@_-</c:formatCode>
                <c:ptCount val="21"/>
                <c:pt idx="0">
                  <c:v>106538</c:v>
                </c:pt>
                <c:pt idx="1">
                  <c:v>107616</c:v>
                </c:pt>
                <c:pt idx="2">
                  <c:v>102559</c:v>
                </c:pt>
                <c:pt idx="3">
                  <c:v>102934</c:v>
                </c:pt>
                <c:pt idx="4">
                  <c:v>102394</c:v>
                </c:pt>
                <c:pt idx="5">
                  <c:v>99161</c:v>
                </c:pt>
                <c:pt idx="6">
                  <c:v>91067</c:v>
                </c:pt>
                <c:pt idx="7">
                  <c:v>83896</c:v>
                </c:pt>
                <c:pt idx="8">
                  <c:v>84593</c:v>
                </c:pt>
                <c:pt idx="9">
                  <c:v>89131</c:v>
                </c:pt>
                <c:pt idx="10">
                  <c:v>83878</c:v>
                </c:pt>
                <c:pt idx="11">
                  <c:v>80233</c:v>
                </c:pt>
                <c:pt idx="12">
                  <c:v>80369</c:v>
                </c:pt>
                <c:pt idx="13">
                  <c:v>80497</c:v>
                </c:pt>
                <c:pt idx="14">
                  <c:v>83037</c:v>
                </c:pt>
                <c:pt idx="15">
                  <c:v>82299</c:v>
                </c:pt>
                <c:pt idx="16">
                  <c:v>82016</c:v>
                </c:pt>
                <c:pt idx="17">
                  <c:v>82582</c:v>
                </c:pt>
                <c:pt idx="18">
                  <c:v>81695</c:v>
                </c:pt>
                <c:pt idx="19">
                  <c:v>81741</c:v>
                </c:pt>
                <c:pt idx="20">
                  <c:v>80270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DF-46A3-A8DE-1489823A846A}"/>
            </c:ext>
          </c:extLst>
        </c:ser>
        <c:ser>
          <c:idx val="2"/>
          <c:order val="2"/>
          <c:tx>
            <c:strRef>
              <c:f>'Fig 4 - évolution consommation'!$H$9</c:f>
              <c:strCache>
                <c:ptCount val="1"/>
                <c:pt idx="0">
                  <c:v>Consommation brute CVJA</c:v>
                </c:pt>
              </c:strCache>
            </c:strRef>
          </c:tx>
          <c:spPr>
            <a:ln w="28440">
              <a:solidFill>
                <a:srgbClr val="5770BE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Marianne"/>
                  </a:defRPr>
                </a:pPr>
                <a:endParaRPr lang="fr-F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 4 - évolution consommation'!$A$12:$A$32</c:f>
              <c:strCach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strCache>
            </c:strRef>
          </c:cat>
          <c:val>
            <c:numRef>
              <c:f>'Fig 4 - évolution consommation'!$H$12:$H$32</c:f>
              <c:numCache>
                <c:formatCode>_-* #\ ##0_-;\-* #\ ##0_-;_-* \-??_-;_-@_-</c:formatCode>
                <c:ptCount val="21"/>
                <c:pt idx="0">
                  <c:v>244123</c:v>
                </c:pt>
                <c:pt idx="1">
                  <c:v>236101</c:v>
                </c:pt>
                <c:pt idx="2">
                  <c:v>234902</c:v>
                </c:pt>
                <c:pt idx="3">
                  <c:v>233360</c:v>
                </c:pt>
                <c:pt idx="4">
                  <c:v>234195</c:v>
                </c:pt>
                <c:pt idx="5">
                  <c:v>223035</c:v>
                </c:pt>
                <c:pt idx="6">
                  <c:v>217721</c:v>
                </c:pt>
                <c:pt idx="7">
                  <c:v>209699</c:v>
                </c:pt>
                <c:pt idx="8">
                  <c:v>195157</c:v>
                </c:pt>
                <c:pt idx="9">
                  <c:v>189729</c:v>
                </c:pt>
                <c:pt idx="10">
                  <c:v>184910</c:v>
                </c:pt>
                <c:pt idx="11">
                  <c:v>179044</c:v>
                </c:pt>
                <c:pt idx="12">
                  <c:v>179204</c:v>
                </c:pt>
                <c:pt idx="13">
                  <c:v>170949</c:v>
                </c:pt>
                <c:pt idx="14">
                  <c:v>166166</c:v>
                </c:pt>
                <c:pt idx="15">
                  <c:v>164279</c:v>
                </c:pt>
                <c:pt idx="16">
                  <c:v>163852</c:v>
                </c:pt>
                <c:pt idx="17">
                  <c:v>163563</c:v>
                </c:pt>
                <c:pt idx="18">
                  <c:v>155375</c:v>
                </c:pt>
                <c:pt idx="19">
                  <c:v>151236</c:v>
                </c:pt>
                <c:pt idx="20">
                  <c:v>155137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DF-46A3-A8DE-1489823A8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33252925"/>
        <c:axId val="9059530"/>
      </c:lineChart>
      <c:catAx>
        <c:axId val="3325292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Marianne"/>
              </a:defRPr>
            </a:pPr>
            <a:endParaRPr lang="fr-FR"/>
          </a:p>
        </c:txPr>
        <c:crossAx val="9059530"/>
        <c:crosses val="autoZero"/>
        <c:auto val="1"/>
        <c:lblAlgn val="ctr"/>
        <c:lblOffset val="100"/>
        <c:noMultiLvlLbl val="1"/>
      </c:catAx>
      <c:valAx>
        <c:axId val="9059530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_-* #\ ##0_-;\-* #\ ##0_-;_-* \-??_-;_-@_-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Marianne"/>
              </a:defRPr>
            </a:pPr>
            <a:endParaRPr lang="fr-FR"/>
          </a:p>
        </c:txPr>
        <c:crossAx val="33252925"/>
        <c:crosses val="autoZero"/>
        <c:crossBetween val="midCat"/>
        <c:dispUnits>
          <c:builtInUnit val="thousands"/>
          <c:dispUnitsLbl>
            <c:layout/>
          </c:dispUnitsLbl>
        </c:dispUnits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57049233208560801"/>
          <c:y val="4.6499371217996799E-2"/>
          <c:w val="0.39901527546132198"/>
          <c:h val="0.27459133551544801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000" b="0" strike="noStrike" spc="-1">
              <a:solidFill>
                <a:srgbClr val="595959"/>
              </a:solidFill>
              <a:latin typeface="Marianne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9.1907617407825201E-2"/>
          <c:y val="5.0934815563415899E-2"/>
          <c:w val="0.802826099863445"/>
          <c:h val="0.7355229914098030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5 - Consommation'!$A$11</c:f>
              <c:strCache>
                <c:ptCount val="1"/>
                <c:pt idx="0">
                  <c:v>Volaille</c:v>
                </c:pt>
              </c:strCache>
            </c:strRef>
          </c:tx>
          <c:spPr>
            <a:solidFill>
              <a:srgbClr val="FFF48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 5 - Consommation'!$B$10:$D$10</c:f>
              <c:numCache>
                <c:formatCode>General</c:formatCode>
                <c:ptCount val="3"/>
                <c:pt idx="0">
                  <c:v>2001</c:v>
                </c:pt>
                <c:pt idx="1">
                  <c:v>2011</c:v>
                </c:pt>
                <c:pt idx="2">
                  <c:v>2021</c:v>
                </c:pt>
              </c:numCache>
            </c:numRef>
          </c:cat>
          <c:val>
            <c:numRef>
              <c:f>'Fig 5 - Consommation'!$B$11:$D$11</c:f>
              <c:numCache>
                <c:formatCode>_-* #\ ##0.0_-;\-* #\ ##0.0_-;_-* \-??_-;_-@_-</c:formatCode>
                <c:ptCount val="3"/>
                <c:pt idx="0">
                  <c:v>25.5</c:v>
                </c:pt>
                <c:pt idx="1">
                  <c:v>27.9</c:v>
                </c:pt>
                <c:pt idx="2">
                  <c:v>33.1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F-48A2-ABEA-922030C00579}"/>
            </c:ext>
          </c:extLst>
        </c:ser>
        <c:ser>
          <c:idx val="1"/>
          <c:order val="1"/>
          <c:tx>
            <c:strRef>
              <c:f>'Fig 5 - Consommation'!$A$12</c:f>
              <c:strCache>
                <c:ptCount val="1"/>
                <c:pt idx="0">
                  <c:v>Porc</c:v>
                </c:pt>
              </c:strCache>
            </c:strRef>
          </c:tx>
          <c:spPr>
            <a:solidFill>
              <a:srgbClr val="FFC6BF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 5 - Consommation'!$B$10:$D$10</c:f>
              <c:numCache>
                <c:formatCode>General</c:formatCode>
                <c:ptCount val="3"/>
                <c:pt idx="0">
                  <c:v>2001</c:v>
                </c:pt>
                <c:pt idx="1">
                  <c:v>2011</c:v>
                </c:pt>
                <c:pt idx="2">
                  <c:v>2021</c:v>
                </c:pt>
              </c:numCache>
            </c:numRef>
          </c:cat>
          <c:val>
            <c:numRef>
              <c:f>'Fig 5 - Consommation'!$B$12:$D$12</c:f>
              <c:numCache>
                <c:formatCode>_-* #\ ##0.0_-;\-* #\ ##0.0_-;_-* \-??_-;_-@_-</c:formatCode>
                <c:ptCount val="3"/>
                <c:pt idx="0">
                  <c:v>40.5</c:v>
                </c:pt>
                <c:pt idx="1">
                  <c:v>38.6</c:v>
                </c:pt>
                <c:pt idx="2">
                  <c:v>37.4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4F-48A2-ABEA-922030C00579}"/>
            </c:ext>
          </c:extLst>
        </c:ser>
        <c:ser>
          <c:idx val="2"/>
          <c:order val="2"/>
          <c:tx>
            <c:strRef>
              <c:f>'Fig 5 - Consommation'!$A$13</c:f>
              <c:strCache>
                <c:ptCount val="1"/>
                <c:pt idx="0">
                  <c:v>Ovin</c:v>
                </c:pt>
              </c:strCache>
            </c:strRef>
          </c:tx>
          <c:spPr>
            <a:solidFill>
              <a:srgbClr val="80D6C6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 5 - Consommation'!$B$10:$D$10</c:f>
              <c:numCache>
                <c:formatCode>General</c:formatCode>
                <c:ptCount val="3"/>
                <c:pt idx="0">
                  <c:v>2001</c:v>
                </c:pt>
                <c:pt idx="1">
                  <c:v>2011</c:v>
                </c:pt>
                <c:pt idx="2">
                  <c:v>2021</c:v>
                </c:pt>
              </c:numCache>
            </c:numRef>
          </c:cat>
          <c:val>
            <c:numRef>
              <c:f>'Fig 5 - Consommation'!$B$13:$D$13</c:f>
              <c:numCache>
                <c:formatCode>_-* #\ ##0.0_-;\-* #\ ##0.0_-;_-* \-??_-;_-@_-</c:formatCode>
                <c:ptCount val="3"/>
                <c:pt idx="0">
                  <c:v>4.7</c:v>
                </c:pt>
                <c:pt idx="1">
                  <c:v>3.9</c:v>
                </c:pt>
                <c:pt idx="2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4F-48A2-ABEA-922030C00579}"/>
            </c:ext>
          </c:extLst>
        </c:ser>
        <c:ser>
          <c:idx val="3"/>
          <c:order val="3"/>
          <c:tx>
            <c:strRef>
              <c:f>'Fig 5 - Consommation'!$A$14</c:f>
              <c:strCache>
                <c:ptCount val="1"/>
                <c:pt idx="0">
                  <c:v>Bovin</c:v>
                </c:pt>
              </c:strCache>
            </c:strRef>
          </c:tx>
          <c:spPr>
            <a:solidFill>
              <a:srgbClr val="ABB8DE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 5 - Consommation'!$B$10:$D$10</c:f>
              <c:numCache>
                <c:formatCode>General</c:formatCode>
                <c:ptCount val="3"/>
                <c:pt idx="0">
                  <c:v>2001</c:v>
                </c:pt>
                <c:pt idx="1">
                  <c:v>2011</c:v>
                </c:pt>
                <c:pt idx="2">
                  <c:v>2021</c:v>
                </c:pt>
              </c:numCache>
            </c:numRef>
          </c:cat>
          <c:val>
            <c:numRef>
              <c:f>'Fig 5 - Consommation'!$B$14:$D$14</c:f>
              <c:numCache>
                <c:formatCode>_-* #\ ##0.0_-;\-* #\ ##0.0_-;_-* \-??_-;_-@_-</c:formatCode>
                <c:ptCount val="3"/>
                <c:pt idx="0">
                  <c:v>29.4</c:v>
                </c:pt>
                <c:pt idx="1">
                  <c:v>29.5</c:v>
                </c:pt>
                <c:pt idx="2">
                  <c:v>26.3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4F-48A2-ABEA-922030C00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817487"/>
        <c:axId val="51745201"/>
      </c:barChart>
      <c:catAx>
        <c:axId val="688174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crossAx val="51745201"/>
        <c:crosses val="autoZero"/>
        <c:auto val="1"/>
        <c:lblAlgn val="ctr"/>
        <c:lblOffset val="100"/>
        <c:noMultiLvlLbl val="1"/>
      </c:catAx>
      <c:valAx>
        <c:axId val="51745201"/>
        <c:scaling>
          <c:orientation val="minMax"/>
          <c:max val="100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crossAx val="68817487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txPr>
    <a:bodyPr/>
    <a:lstStyle/>
    <a:p>
      <a:pPr>
        <a:defRPr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25063309995531102"/>
          <c:y val="4.3139871025127903E-2"/>
          <c:w val="0.69231342171905297"/>
          <c:h val="0.814543028685790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AC8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 6 - Cheptel Europe'!$A$21:$A$30</c:f>
              <c:strCache>
                <c:ptCount val="10"/>
                <c:pt idx="0">
                  <c:v>Roumanie</c:v>
                </c:pt>
                <c:pt idx="1">
                  <c:v>Allemagne</c:v>
                </c:pt>
                <c:pt idx="2">
                  <c:v>République serbe</c:v>
                </c:pt>
                <c:pt idx="3">
                  <c:v>Italie</c:v>
                </c:pt>
                <c:pt idx="4">
                  <c:v>Portugal</c:v>
                </c:pt>
                <c:pt idx="5">
                  <c:v>Irlande</c:v>
                </c:pt>
                <c:pt idx="6">
                  <c:v>France</c:v>
                </c:pt>
                <c:pt idx="7">
                  <c:v>Espagne</c:v>
                </c:pt>
                <c:pt idx="8">
                  <c:v>Royaume-Uni</c:v>
                </c:pt>
                <c:pt idx="9">
                  <c:v>Turquie</c:v>
                </c:pt>
              </c:strCache>
            </c:strRef>
          </c:cat>
          <c:val>
            <c:numRef>
              <c:f>'Fig 6 - Cheptel Europe'!$B$21:$B$30</c:f>
              <c:numCache>
                <c:formatCode>_-* #\ ##0_-;\-* #\ ##0_-;_-* \-??_-;_-@_-</c:formatCode>
                <c:ptCount val="10"/>
                <c:pt idx="0">
                  <c:v>1023.7</c:v>
                </c:pt>
                <c:pt idx="1">
                  <c:v>1061.3</c:v>
                </c:pt>
                <c:pt idx="2">
                  <c:v>1155.6199999999999</c:v>
                </c:pt>
                <c:pt idx="3">
                  <c:v>1281</c:v>
                </c:pt>
                <c:pt idx="4">
                  <c:v>1378.57</c:v>
                </c:pt>
                <c:pt idx="5">
                  <c:v>2666.4</c:v>
                </c:pt>
                <c:pt idx="6">
                  <c:v>3614.78</c:v>
                </c:pt>
                <c:pt idx="7">
                  <c:v>8227.14</c:v>
                </c:pt>
                <c:pt idx="8">
                  <c:v>15779.2096</c:v>
                </c:pt>
                <c:pt idx="9">
                  <c:v>17558.150000000001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88-4F9D-A9A9-CBB3799F4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axId val="64823282"/>
        <c:axId val="79693531"/>
      </c:barChart>
      <c:catAx>
        <c:axId val="6482328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crossAx val="79693531"/>
        <c:crosses val="autoZero"/>
        <c:auto val="1"/>
        <c:lblAlgn val="ctr"/>
        <c:lblOffset val="100"/>
        <c:noMultiLvlLbl val="1"/>
      </c:catAx>
      <c:valAx>
        <c:axId val="79693531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_-* #\ ##0_-;\-* #\ ##0_-;_-* \-??_-;_-@_-" sourceLinked="0"/>
        <c:majorTickMark val="none"/>
        <c:minorTickMark val="none"/>
        <c:tickLblPos val="nextTo"/>
        <c:spPr>
          <a:ln w="6480">
            <a:noFill/>
          </a:ln>
        </c:spPr>
        <c:crossAx val="64823282"/>
        <c:crosses val="autoZero"/>
        <c:crossBetween val="between"/>
        <c:dispUnits>
          <c:builtInUnit val="thousand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fr-FR"/>
                    <a:t>Millions de têtes</a:t>
                  </a:r>
                </a:p>
              </c:rich>
            </c:tx>
          </c:dispUnitsLbl>
        </c:dispUnits>
      </c:valAx>
      <c:spPr>
        <a:noFill/>
        <a:ln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txPr>
    <a:bodyPr/>
    <a:lstStyle/>
    <a:p>
      <a:pPr>
        <a:defRPr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21553398058252399"/>
          <c:y val="5.09218612818262E-2"/>
          <c:w val="0.70761762509335302"/>
          <c:h val="0.8605136084284460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7 Production Europe'!$B$10</c:f>
              <c:strCache>
                <c:ptCount val="1"/>
                <c:pt idx="0">
                  <c:v>agneaux</c:v>
                </c:pt>
              </c:strCache>
            </c:strRef>
          </c:tx>
          <c:spPr>
            <a:solidFill>
              <a:srgbClr val="00AC8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Marianne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 7 Production Europe'!$A$11:$A$21</c:f>
              <c:strCache>
                <c:ptCount val="11"/>
                <c:pt idx="0">
                  <c:v>Islande</c:v>
                </c:pt>
                <c:pt idx="1">
                  <c:v>Portugal</c:v>
                </c:pt>
                <c:pt idx="2">
                  <c:v>Pays-Bas</c:v>
                </c:pt>
                <c:pt idx="3">
                  <c:v>Allemagne</c:v>
                </c:pt>
                <c:pt idx="4">
                  <c:v>Italie</c:v>
                </c:pt>
                <c:pt idx="5">
                  <c:v>Grèce</c:v>
                </c:pt>
                <c:pt idx="6">
                  <c:v>Irlande</c:v>
                </c:pt>
                <c:pt idx="7">
                  <c:v>Turquie</c:v>
                </c:pt>
                <c:pt idx="8">
                  <c:v>France</c:v>
                </c:pt>
                <c:pt idx="9">
                  <c:v>Espagne</c:v>
                </c:pt>
                <c:pt idx="10">
                  <c:v>Royaume-Uni</c:v>
                </c:pt>
              </c:strCache>
            </c:strRef>
          </c:cat>
          <c:val>
            <c:numRef>
              <c:f>'Fig 7 Production Europe'!$B$11:$B$21</c:f>
              <c:numCache>
                <c:formatCode>_-* #\ ##0_-;\-* #\ ##0_-;_-* \-??_-;_-@_-</c:formatCode>
                <c:ptCount val="11"/>
                <c:pt idx="0">
                  <c:v>7.65</c:v>
                </c:pt>
                <c:pt idx="1">
                  <c:v>6.45</c:v>
                </c:pt>
                <c:pt idx="2">
                  <c:v>9.82</c:v>
                </c:pt>
                <c:pt idx="3">
                  <c:v>18</c:v>
                </c:pt>
                <c:pt idx="4">
                  <c:v>15.5</c:v>
                </c:pt>
                <c:pt idx="5">
                  <c:v>35.130000000000003</c:v>
                </c:pt>
                <c:pt idx="6">
                  <c:v>52.29</c:v>
                </c:pt>
                <c:pt idx="7">
                  <c:v>56.62</c:v>
                </c:pt>
                <c:pt idx="8">
                  <c:v>59.8</c:v>
                </c:pt>
                <c:pt idx="9">
                  <c:v>87.42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85-4166-AF06-DFE6AF950C3B}"/>
            </c:ext>
          </c:extLst>
        </c:ser>
        <c:ser>
          <c:idx val="1"/>
          <c:order val="1"/>
          <c:tx>
            <c:strRef>
              <c:f>'Fig 7 Production Europe'!$C$10</c:f>
              <c:strCache>
                <c:ptCount val="1"/>
                <c:pt idx="0">
                  <c:v>moutons</c:v>
                </c:pt>
              </c:strCache>
            </c:strRef>
          </c:tx>
          <c:spPr>
            <a:solidFill>
              <a:srgbClr val="FF8D7E"/>
            </a:solidFill>
            <a:ln>
              <a:noFill/>
            </a:ln>
          </c:spPr>
          <c:invertIfNegative val="0"/>
          <c:dPt>
            <c:idx val="10"/>
            <c:invertIfNegative val="0"/>
            <c:bubble3D val="0"/>
            <c:spPr>
              <a:solidFill>
                <a:srgbClr val="5770B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F185-4166-AF06-DFE6AF950C3B}"/>
              </c:ext>
            </c:extLst>
          </c:dPt>
          <c:dLbls>
            <c:dLbl>
              <c:idx val="10"/>
              <c:spPr/>
              <c:txPr>
                <a:bodyPr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Marianne"/>
                    </a:defRPr>
                  </a:pPr>
                  <a:endParaRPr lang="fr-FR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85-4166-AF06-DFE6AF950C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Marianne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 7 Production Europe'!$A$11:$A$21</c:f>
              <c:strCache>
                <c:ptCount val="11"/>
                <c:pt idx="0">
                  <c:v>Islande</c:v>
                </c:pt>
                <c:pt idx="1">
                  <c:v>Portugal</c:v>
                </c:pt>
                <c:pt idx="2">
                  <c:v>Pays-Bas</c:v>
                </c:pt>
                <c:pt idx="3">
                  <c:v>Allemagne</c:v>
                </c:pt>
                <c:pt idx="4">
                  <c:v>Italie</c:v>
                </c:pt>
                <c:pt idx="5">
                  <c:v>Grèce</c:v>
                </c:pt>
                <c:pt idx="6">
                  <c:v>Irlande</c:v>
                </c:pt>
                <c:pt idx="7">
                  <c:v>Turquie</c:v>
                </c:pt>
                <c:pt idx="8">
                  <c:v>France</c:v>
                </c:pt>
                <c:pt idx="9">
                  <c:v>Espagne</c:v>
                </c:pt>
                <c:pt idx="10">
                  <c:v>Royaume-Uni</c:v>
                </c:pt>
              </c:strCache>
            </c:strRef>
          </c:cat>
          <c:val>
            <c:numRef>
              <c:f>'Fig 7 Production Europe'!$C$11:$C$21</c:f>
              <c:numCache>
                <c:formatCode>_-* #\ ##0_-;\-* #\ ##0_-;_-* \-??_-;_-@_-</c:formatCode>
                <c:ptCount val="11"/>
                <c:pt idx="0">
                  <c:v>1.1499999999999999</c:v>
                </c:pt>
                <c:pt idx="1">
                  <c:v>2.44</c:v>
                </c:pt>
                <c:pt idx="2">
                  <c:v>5.24</c:v>
                </c:pt>
                <c:pt idx="3">
                  <c:v>3.62</c:v>
                </c:pt>
                <c:pt idx="4">
                  <c:v>11.58</c:v>
                </c:pt>
                <c:pt idx="5">
                  <c:v>12.38</c:v>
                </c:pt>
                <c:pt idx="6">
                  <c:v>11.64</c:v>
                </c:pt>
                <c:pt idx="7">
                  <c:v>12.33</c:v>
                </c:pt>
                <c:pt idx="8">
                  <c:v>14.85</c:v>
                </c:pt>
                <c:pt idx="9">
                  <c:v>25.58</c:v>
                </c:pt>
                <c:pt idx="10" formatCode="General">
                  <c:v>291.39999999999998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85-4166-AF06-DFE6AF950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4596905"/>
        <c:axId val="64264862"/>
      </c:barChart>
      <c:catAx>
        <c:axId val="3459690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Marianne"/>
              </a:defRPr>
            </a:pPr>
            <a:endParaRPr lang="fr-FR"/>
          </a:p>
        </c:txPr>
        <c:crossAx val="64264862"/>
        <c:crosses val="autoZero"/>
        <c:auto val="1"/>
        <c:lblAlgn val="ctr"/>
        <c:lblOffset val="100"/>
        <c:noMultiLvlLbl val="1"/>
      </c:catAx>
      <c:valAx>
        <c:axId val="64264862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_-* #\ ##0_-;\-* #\ ##0_-;_-* \-??_-;_-@_-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Marianne"/>
              </a:defRPr>
            </a:pPr>
            <a:endParaRPr lang="fr-FR"/>
          </a:p>
        </c:txPr>
        <c:crossAx val="34596905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54792960568036597"/>
          <c:y val="0.15979877227129799"/>
          <c:w val="0.35442476779862803"/>
          <c:h val="9.7140290462644094E-2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Marianne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106817167272495"/>
          <c:y val="5.0923981520369602E-2"/>
          <c:w val="0.86238122568713704"/>
          <c:h val="0.627572448551029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'Figures 8 et 9 Import Export'!$P$11</c:f>
              <c:strCache>
                <c:ptCount val="1"/>
                <c:pt idx="0">
                  <c:v>Fraîche</c:v>
                </c:pt>
              </c:strCache>
            </c:strRef>
          </c:tx>
          <c:spPr>
            <a:solidFill>
              <a:srgbClr val="00AC8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Marianne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'Figures 8 et 9 Import Export'!$O$12:$O$21</c:f>
              <c:strCache>
                <c:ptCount val="10"/>
                <c:pt idx="0">
                  <c:v>Royaume-Uni</c:v>
                </c:pt>
                <c:pt idx="1">
                  <c:v>Irlande</c:v>
                </c:pt>
                <c:pt idx="2">
                  <c:v>Nouvelle-Zélande</c:v>
                </c:pt>
                <c:pt idx="3">
                  <c:v>Espagne</c:v>
                </c:pt>
                <c:pt idx="4">
                  <c:v>Pays-Bas</c:v>
                </c:pt>
                <c:pt idx="5">
                  <c:v>Belgique</c:v>
                </c:pt>
                <c:pt idx="6">
                  <c:v>Allemagne</c:v>
                </c:pt>
                <c:pt idx="7">
                  <c:v>Australie</c:v>
                </c:pt>
                <c:pt idx="8">
                  <c:v>Italie</c:v>
                </c:pt>
                <c:pt idx="9">
                  <c:v>Argentine</c:v>
                </c:pt>
              </c:strCache>
            </c:strRef>
          </c:cat>
          <c:val>
            <c:numRef>
              <c:f>'Figures 8 et 9 Import Export'!$P$12:$P$21</c:f>
              <c:numCache>
                <c:formatCode>_-* #\ ##0_-;\-* #\ ##0_-;_-* \-??_-;_-@_-</c:formatCode>
                <c:ptCount val="10"/>
                <c:pt idx="0">
                  <c:v>64583912</c:v>
                </c:pt>
                <c:pt idx="1">
                  <c:v>15706448</c:v>
                </c:pt>
                <c:pt idx="2">
                  <c:v>4757741</c:v>
                </c:pt>
                <c:pt idx="3">
                  <c:v>9218582</c:v>
                </c:pt>
                <c:pt idx="4">
                  <c:v>718625</c:v>
                </c:pt>
                <c:pt idx="5">
                  <c:v>1075560</c:v>
                </c:pt>
                <c:pt idx="6">
                  <c:v>351257</c:v>
                </c:pt>
                <c:pt idx="7">
                  <c:v>386860</c:v>
                </c:pt>
                <c:pt idx="8">
                  <c:v>181167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B4-4FD5-8582-E7D040D481C9}"/>
            </c:ext>
          </c:extLst>
        </c:ser>
        <c:ser>
          <c:idx val="1"/>
          <c:order val="1"/>
          <c:tx>
            <c:strRef>
              <c:f>'Figures 8 et 9 Import Export'!$Q$11</c:f>
              <c:strCache>
                <c:ptCount val="1"/>
                <c:pt idx="0">
                  <c:v>Congelée</c:v>
                </c:pt>
              </c:strCache>
            </c:strRef>
          </c:tx>
          <c:spPr>
            <a:solidFill>
              <a:srgbClr val="5770BE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Marianne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'Figures 8 et 9 Import Export'!$O$12:$O$21</c:f>
              <c:strCache>
                <c:ptCount val="10"/>
                <c:pt idx="0">
                  <c:v>Royaume-Uni</c:v>
                </c:pt>
                <c:pt idx="1">
                  <c:v>Irlande</c:v>
                </c:pt>
                <c:pt idx="2">
                  <c:v>Nouvelle-Zélande</c:v>
                </c:pt>
                <c:pt idx="3">
                  <c:v>Espagne</c:v>
                </c:pt>
                <c:pt idx="4">
                  <c:v>Pays-Bas</c:v>
                </c:pt>
                <c:pt idx="5">
                  <c:v>Belgique</c:v>
                </c:pt>
                <c:pt idx="6">
                  <c:v>Allemagne</c:v>
                </c:pt>
                <c:pt idx="7">
                  <c:v>Australie</c:v>
                </c:pt>
                <c:pt idx="8">
                  <c:v>Italie</c:v>
                </c:pt>
                <c:pt idx="9">
                  <c:v>Argentine</c:v>
                </c:pt>
              </c:strCache>
            </c:strRef>
          </c:cat>
          <c:val>
            <c:numRef>
              <c:f>'Figures 8 et 9 Import Export'!$Q$12:$Q$21</c:f>
              <c:numCache>
                <c:formatCode>_-* #\ ##0_-;\-* #\ ##0_-;_-* \-??_-;_-@_-</c:formatCode>
                <c:ptCount val="10"/>
                <c:pt idx="0">
                  <c:v>2023644</c:v>
                </c:pt>
                <c:pt idx="1">
                  <c:v>1849770</c:v>
                </c:pt>
                <c:pt idx="2">
                  <c:v>6692929</c:v>
                </c:pt>
                <c:pt idx="3">
                  <c:v>1973746</c:v>
                </c:pt>
                <c:pt idx="4">
                  <c:v>801424</c:v>
                </c:pt>
                <c:pt idx="5">
                  <c:v>414223</c:v>
                </c:pt>
                <c:pt idx="6">
                  <c:v>438034</c:v>
                </c:pt>
                <c:pt idx="7">
                  <c:v>296136</c:v>
                </c:pt>
                <c:pt idx="8">
                  <c:v>344845</c:v>
                </c:pt>
                <c:pt idx="9">
                  <c:v>486159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B4-4FD5-8582-E7D040D48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567114"/>
        <c:axId val="54253046"/>
      </c:barChart>
      <c:catAx>
        <c:axId val="5656711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000000"/>
                </a:solidFill>
                <a:latin typeface="Marianne"/>
              </a:defRPr>
            </a:pPr>
            <a:endParaRPr lang="fr-FR"/>
          </a:p>
        </c:txPr>
        <c:crossAx val="54253046"/>
        <c:crosses val="autoZero"/>
        <c:auto val="1"/>
        <c:lblAlgn val="ctr"/>
        <c:lblOffset val="100"/>
        <c:noMultiLvlLbl val="1"/>
      </c:catAx>
      <c:valAx>
        <c:axId val="54253046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000000"/>
                </a:solidFill>
                <a:latin typeface="Marianne"/>
              </a:defRPr>
            </a:pPr>
            <a:endParaRPr lang="fr-FR"/>
          </a:p>
        </c:txPr>
        <c:crossAx val="56567114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52980013112297497"/>
          <c:y val="5.9833225416936503E-2"/>
          <c:w val="0.26817760279964997"/>
          <c:h val="7.5000524934383195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Marianne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9.4567019512817194E-2"/>
          <c:y val="5.0922837447187001E-2"/>
          <c:w val="0.87463333758449202"/>
          <c:h val="0.729041583277741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'Figures 8 et 9 Import Export'!$B$11</c:f>
              <c:strCache>
                <c:ptCount val="1"/>
                <c:pt idx="0">
                  <c:v>Fraîche</c:v>
                </c:pt>
              </c:strCache>
            </c:strRef>
          </c:tx>
          <c:spPr>
            <a:solidFill>
              <a:srgbClr val="00AC8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Marianne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'Figures 8 et 9 Import Export'!$A$12:$A$21</c:f>
              <c:strCache>
                <c:ptCount val="10"/>
                <c:pt idx="0">
                  <c:v>Allemagne</c:v>
                </c:pt>
                <c:pt idx="1">
                  <c:v>Belgique</c:v>
                </c:pt>
                <c:pt idx="2">
                  <c:v>Italie</c:v>
                </c:pt>
                <c:pt idx="3">
                  <c:v>Pays-Bas</c:v>
                </c:pt>
                <c:pt idx="4">
                  <c:v>Portugal</c:v>
                </c:pt>
                <c:pt idx="5">
                  <c:v>Autriche</c:v>
                </c:pt>
                <c:pt idx="6">
                  <c:v>Danemark</c:v>
                </c:pt>
                <c:pt idx="7">
                  <c:v>Espagne</c:v>
                </c:pt>
                <c:pt idx="8">
                  <c:v>Pologne</c:v>
                </c:pt>
                <c:pt idx="9">
                  <c:v>Suisse</c:v>
                </c:pt>
              </c:strCache>
            </c:strRef>
          </c:cat>
          <c:val>
            <c:numRef>
              <c:f>'Figures 8 et 9 Import Export'!$B$12:$B$21</c:f>
              <c:numCache>
                <c:formatCode>_-* #\ ##0_-;\-* #\ ##0_-;_-* \-??_-;_-@_-</c:formatCode>
                <c:ptCount val="10"/>
                <c:pt idx="0">
                  <c:v>13975247</c:v>
                </c:pt>
                <c:pt idx="1">
                  <c:v>10377875</c:v>
                </c:pt>
                <c:pt idx="2">
                  <c:v>7487411</c:v>
                </c:pt>
                <c:pt idx="3">
                  <c:v>3777169</c:v>
                </c:pt>
                <c:pt idx="4">
                  <c:v>791361</c:v>
                </c:pt>
                <c:pt idx="5">
                  <c:v>839862</c:v>
                </c:pt>
                <c:pt idx="6">
                  <c:v>510289</c:v>
                </c:pt>
                <c:pt idx="7">
                  <c:v>201247</c:v>
                </c:pt>
                <c:pt idx="8">
                  <c:v>47747</c:v>
                </c:pt>
                <c:pt idx="9">
                  <c:v>198154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C2-4603-BC61-93ED2FFF75B1}"/>
            </c:ext>
          </c:extLst>
        </c:ser>
        <c:ser>
          <c:idx val="1"/>
          <c:order val="1"/>
          <c:tx>
            <c:strRef>
              <c:f>'Figures 8 et 9 Import Export'!$C$11</c:f>
              <c:strCache>
                <c:ptCount val="1"/>
                <c:pt idx="0">
                  <c:v>Congelée</c:v>
                </c:pt>
              </c:strCache>
            </c:strRef>
          </c:tx>
          <c:spPr>
            <a:solidFill>
              <a:srgbClr val="5770BE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Marianne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'Figures 8 et 9 Import Export'!$A$12:$A$21</c:f>
              <c:strCache>
                <c:ptCount val="10"/>
                <c:pt idx="0">
                  <c:v>Allemagne</c:v>
                </c:pt>
                <c:pt idx="1">
                  <c:v>Belgique</c:v>
                </c:pt>
                <c:pt idx="2">
                  <c:v>Italie</c:v>
                </c:pt>
                <c:pt idx="3">
                  <c:v>Pays-Bas</c:v>
                </c:pt>
                <c:pt idx="4">
                  <c:v>Portugal</c:v>
                </c:pt>
                <c:pt idx="5">
                  <c:v>Autriche</c:v>
                </c:pt>
                <c:pt idx="6">
                  <c:v>Danemark</c:v>
                </c:pt>
                <c:pt idx="7">
                  <c:v>Espagne</c:v>
                </c:pt>
                <c:pt idx="8">
                  <c:v>Pologne</c:v>
                </c:pt>
                <c:pt idx="9">
                  <c:v>Suisse</c:v>
                </c:pt>
              </c:strCache>
            </c:strRef>
          </c:cat>
          <c:val>
            <c:numRef>
              <c:f>'Figures 8 et 9 Import Export'!$C$12:$C$21</c:f>
              <c:numCache>
                <c:formatCode>_-* #\ ##0_-;\-* #\ ##0_-;_-* \-??_-;_-@_-</c:formatCode>
                <c:ptCount val="10"/>
                <c:pt idx="0">
                  <c:v>92664</c:v>
                </c:pt>
                <c:pt idx="1">
                  <c:v>210122</c:v>
                </c:pt>
                <c:pt idx="2">
                  <c:v>150934</c:v>
                </c:pt>
                <c:pt idx="3">
                  <c:v>344877</c:v>
                </c:pt>
                <c:pt idx="4">
                  <c:v>156900</c:v>
                </c:pt>
                <c:pt idx="5">
                  <c:v>0</c:v>
                </c:pt>
                <c:pt idx="6">
                  <c:v>232872</c:v>
                </c:pt>
                <c:pt idx="7">
                  <c:v>227962</c:v>
                </c:pt>
                <c:pt idx="8">
                  <c:v>178287</c:v>
                </c:pt>
                <c:pt idx="9">
                  <c:v>7942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C2-4603-BC61-93ED2FFF7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36918"/>
        <c:axId val="22442960"/>
      </c:barChart>
      <c:catAx>
        <c:axId val="843691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000000"/>
                </a:solidFill>
                <a:latin typeface="Marianne"/>
              </a:defRPr>
            </a:pPr>
            <a:endParaRPr lang="fr-FR"/>
          </a:p>
        </c:txPr>
        <c:crossAx val="22442960"/>
        <c:crosses val="autoZero"/>
        <c:auto val="1"/>
        <c:lblAlgn val="ctr"/>
        <c:lblOffset val="100"/>
        <c:noMultiLvlLbl val="1"/>
      </c:catAx>
      <c:valAx>
        <c:axId val="22442960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000000"/>
                </a:solidFill>
                <a:latin typeface="Marianne"/>
              </a:defRPr>
            </a:pPr>
            <a:endParaRPr lang="fr-FR"/>
          </a:p>
        </c:txPr>
        <c:crossAx val="8436918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57303399831413304"/>
          <c:y val="5.1437431278801099E-2"/>
          <c:w val="0.377361056476538"/>
          <c:h val="8.9711896025598301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Marianne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1965614</xdr:colOff>
      <xdr:row>6</xdr:row>
      <xdr:rowOff>17319</xdr:rowOff>
    </xdr:to>
    <xdr:grpSp>
      <xdr:nvGrpSpPr>
        <xdr:cNvPr id="2" name="Groupe 1"/>
        <xdr:cNvGrpSpPr/>
      </xdr:nvGrpSpPr>
      <xdr:grpSpPr>
        <a:xfrm>
          <a:off x="0" y="0"/>
          <a:ext cx="6087341" cy="1004455"/>
          <a:chOff x="23812" y="0"/>
          <a:chExt cx="6988969" cy="1179525"/>
        </a:xfrm>
      </xdr:grpSpPr>
      <xdr:pic>
        <xdr:nvPicPr>
          <xdr:cNvPr id="3" name="Image 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03030" y="0"/>
            <a:ext cx="1809751" cy="1156570"/>
          </a:xfrm>
          <a:prstGeom prst="rect">
            <a:avLst/>
          </a:prstGeom>
        </xdr:spPr>
      </xdr:pic>
      <xdr:pic>
        <xdr:nvPicPr>
          <xdr:cNvPr id="4" name="Imag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812" y="11908"/>
            <a:ext cx="5191125" cy="116761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571499</xdr:colOff>
      <xdr:row>5</xdr:row>
      <xdr:rowOff>103909</xdr:rowOff>
    </xdr:to>
    <xdr:grpSp>
      <xdr:nvGrpSpPr>
        <xdr:cNvPr id="2" name="Groupe 1"/>
        <xdr:cNvGrpSpPr/>
      </xdr:nvGrpSpPr>
      <xdr:grpSpPr>
        <a:xfrm>
          <a:off x="0" y="0"/>
          <a:ext cx="5160817" cy="926523"/>
          <a:chOff x="23812" y="0"/>
          <a:chExt cx="6988969" cy="1179525"/>
        </a:xfrm>
      </xdr:grpSpPr>
      <xdr:pic>
        <xdr:nvPicPr>
          <xdr:cNvPr id="3" name="Image 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03030" y="0"/>
            <a:ext cx="1809751" cy="1156570"/>
          </a:xfrm>
          <a:prstGeom prst="rect">
            <a:avLst/>
          </a:prstGeom>
        </xdr:spPr>
      </xdr:pic>
      <xdr:pic>
        <xdr:nvPicPr>
          <xdr:cNvPr id="4" name="Imag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812" y="11908"/>
            <a:ext cx="5191125" cy="116761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9</xdr:row>
      <xdr:rowOff>320385</xdr:rowOff>
    </xdr:from>
    <xdr:to>
      <xdr:col>20</xdr:col>
      <xdr:colOff>0</xdr:colOff>
      <xdr:row>32</xdr:row>
      <xdr:rowOff>164522</xdr:rowOff>
    </xdr:to>
    <xdr:graphicFrame macro="">
      <xdr:nvGraphicFramePr>
        <xdr:cNvPr id="5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0</xdr:row>
      <xdr:rowOff>0</xdr:rowOff>
    </xdr:from>
    <xdr:to>
      <xdr:col>5</xdr:col>
      <xdr:colOff>762000</xdr:colOff>
      <xdr:row>5</xdr:row>
      <xdr:rowOff>103909</xdr:rowOff>
    </xdr:to>
    <xdr:grpSp>
      <xdr:nvGrpSpPr>
        <xdr:cNvPr id="4" name="Groupe 3"/>
        <xdr:cNvGrpSpPr/>
      </xdr:nvGrpSpPr>
      <xdr:grpSpPr>
        <a:xfrm>
          <a:off x="1" y="0"/>
          <a:ext cx="5801590" cy="926523"/>
          <a:chOff x="23812" y="0"/>
          <a:chExt cx="6988969" cy="1179525"/>
        </a:xfrm>
      </xdr:grpSpPr>
      <xdr:pic>
        <xdr:nvPicPr>
          <xdr:cNvPr id="7" name="Image 6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203030" y="0"/>
            <a:ext cx="1809751" cy="1156570"/>
          </a:xfrm>
          <a:prstGeom prst="rect">
            <a:avLst/>
          </a:prstGeom>
        </xdr:spPr>
      </xdr:pic>
      <xdr:pic>
        <xdr:nvPicPr>
          <xdr:cNvPr id="8" name="Image 7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812" y="11908"/>
            <a:ext cx="5191125" cy="116761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720</xdr:rowOff>
    </xdr:from>
    <xdr:to>
      <xdr:col>8</xdr:col>
      <xdr:colOff>18000</xdr:colOff>
      <xdr:row>40</xdr:row>
      <xdr:rowOff>0</xdr:rowOff>
    </xdr:to>
    <xdr:graphicFrame macro="">
      <xdr:nvGraphicFramePr>
        <xdr:cNvPr id="7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424295</xdr:colOff>
      <xdr:row>5</xdr:row>
      <xdr:rowOff>103909</xdr:rowOff>
    </xdr:to>
    <xdr:grpSp>
      <xdr:nvGrpSpPr>
        <xdr:cNvPr id="4" name="Groupe 3"/>
        <xdr:cNvGrpSpPr/>
      </xdr:nvGrpSpPr>
      <xdr:grpSpPr>
        <a:xfrm>
          <a:off x="0" y="0"/>
          <a:ext cx="4710545" cy="932170"/>
          <a:chOff x="23812" y="0"/>
          <a:chExt cx="6988969" cy="1179525"/>
        </a:xfrm>
      </xdr:grpSpPr>
      <xdr:pic>
        <xdr:nvPicPr>
          <xdr:cNvPr id="5" name="Image 4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203030" y="0"/>
            <a:ext cx="1809751" cy="1156570"/>
          </a:xfrm>
          <a:prstGeom prst="rect">
            <a:avLst/>
          </a:prstGeom>
        </xdr:spPr>
      </xdr:pic>
      <xdr:pic>
        <xdr:nvPicPr>
          <xdr:cNvPr id="6" name="Imag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812" y="11908"/>
            <a:ext cx="5191125" cy="116761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761999</xdr:colOff>
      <xdr:row>11</xdr:row>
      <xdr:rowOff>0</xdr:rowOff>
    </xdr:from>
    <xdr:to>
      <xdr:col>10</xdr:col>
      <xdr:colOff>0</xdr:colOff>
      <xdr:row>29</xdr:row>
      <xdr:rowOff>0</xdr:rowOff>
    </xdr:to>
    <xdr:graphicFrame macro="">
      <xdr:nvGraphicFramePr>
        <xdr:cNvPr id="9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77932</xdr:colOff>
      <xdr:row>5</xdr:row>
      <xdr:rowOff>173182</xdr:rowOff>
    </xdr:to>
    <xdr:grpSp>
      <xdr:nvGrpSpPr>
        <xdr:cNvPr id="4" name="Groupe 3"/>
        <xdr:cNvGrpSpPr/>
      </xdr:nvGrpSpPr>
      <xdr:grpSpPr>
        <a:xfrm>
          <a:off x="0" y="0"/>
          <a:ext cx="4823114" cy="1125682"/>
          <a:chOff x="23812" y="0"/>
          <a:chExt cx="6988969" cy="1179525"/>
        </a:xfrm>
      </xdr:grpSpPr>
      <xdr:pic>
        <xdr:nvPicPr>
          <xdr:cNvPr id="5" name="Image 4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203030" y="0"/>
            <a:ext cx="1809751" cy="1156570"/>
          </a:xfrm>
          <a:prstGeom prst="rect">
            <a:avLst/>
          </a:prstGeom>
        </xdr:spPr>
      </xdr:pic>
      <xdr:pic>
        <xdr:nvPicPr>
          <xdr:cNvPr id="6" name="Imag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812" y="11908"/>
            <a:ext cx="5191125" cy="116761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</xdr:row>
      <xdr:rowOff>0</xdr:rowOff>
    </xdr:from>
    <xdr:to>
      <xdr:col>15</xdr:col>
      <xdr:colOff>0</xdr:colOff>
      <xdr:row>23</xdr:row>
      <xdr:rowOff>0</xdr:rowOff>
    </xdr:to>
    <xdr:graphicFrame macro="">
      <xdr:nvGraphicFramePr>
        <xdr:cNvPr id="1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294409</xdr:colOff>
      <xdr:row>5</xdr:row>
      <xdr:rowOff>60614</xdr:rowOff>
    </xdr:to>
    <xdr:grpSp>
      <xdr:nvGrpSpPr>
        <xdr:cNvPr id="4" name="Groupe 3"/>
        <xdr:cNvGrpSpPr/>
      </xdr:nvGrpSpPr>
      <xdr:grpSpPr>
        <a:xfrm>
          <a:off x="0" y="0"/>
          <a:ext cx="5013614" cy="1013114"/>
          <a:chOff x="23812" y="0"/>
          <a:chExt cx="6988969" cy="1179525"/>
        </a:xfrm>
      </xdr:grpSpPr>
      <xdr:pic>
        <xdr:nvPicPr>
          <xdr:cNvPr id="5" name="Image 4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203030" y="0"/>
            <a:ext cx="1809751" cy="1156570"/>
          </a:xfrm>
          <a:prstGeom prst="rect">
            <a:avLst/>
          </a:prstGeom>
        </xdr:spPr>
      </xdr:pic>
      <xdr:pic>
        <xdr:nvPicPr>
          <xdr:cNvPr id="6" name="Imag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812" y="11908"/>
            <a:ext cx="5191125" cy="116761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11</xdr:row>
      <xdr:rowOff>0</xdr:rowOff>
    </xdr:from>
    <xdr:to>
      <xdr:col>26</xdr:col>
      <xdr:colOff>4320</xdr:colOff>
      <xdr:row>28</xdr:row>
      <xdr:rowOff>189720</xdr:rowOff>
    </xdr:to>
    <xdr:graphicFrame macro="">
      <xdr:nvGraphicFramePr>
        <xdr:cNvPr id="13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10</xdr:row>
      <xdr:rowOff>0</xdr:rowOff>
    </xdr:from>
    <xdr:to>
      <xdr:col>12</xdr:col>
      <xdr:colOff>4320</xdr:colOff>
      <xdr:row>26</xdr:row>
      <xdr:rowOff>189360</xdr:rowOff>
    </xdr:to>
    <xdr:graphicFrame macro="">
      <xdr:nvGraphicFramePr>
        <xdr:cNvPr id="14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493567</xdr:colOff>
      <xdr:row>5</xdr:row>
      <xdr:rowOff>173182</xdr:rowOff>
    </xdr:to>
    <xdr:grpSp>
      <xdr:nvGrpSpPr>
        <xdr:cNvPr id="4" name="Groupe 3"/>
        <xdr:cNvGrpSpPr/>
      </xdr:nvGrpSpPr>
      <xdr:grpSpPr>
        <a:xfrm>
          <a:off x="0" y="0"/>
          <a:ext cx="5758294" cy="1125682"/>
          <a:chOff x="23812" y="0"/>
          <a:chExt cx="6988969" cy="1179525"/>
        </a:xfrm>
      </xdr:grpSpPr>
      <xdr:pic>
        <xdr:nvPicPr>
          <xdr:cNvPr id="5" name="Image 4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5203030" y="0"/>
            <a:ext cx="1809751" cy="1156570"/>
          </a:xfrm>
          <a:prstGeom prst="rect">
            <a:avLst/>
          </a:prstGeom>
        </xdr:spPr>
      </xdr:pic>
      <xdr:pic>
        <xdr:nvPicPr>
          <xdr:cNvPr id="6" name="Imag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812" y="11908"/>
            <a:ext cx="5191125" cy="116761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6</xdr:col>
      <xdr:colOff>588817</xdr:colOff>
      <xdr:row>26</xdr:row>
      <xdr:rowOff>0</xdr:rowOff>
    </xdr:to>
    <xdr:graphicFrame macro="">
      <xdr:nvGraphicFramePr>
        <xdr:cNvPr id="15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733320</xdr:colOff>
      <xdr:row>28</xdr:row>
      <xdr:rowOff>0</xdr:rowOff>
    </xdr:from>
    <xdr:to>
      <xdr:col>18</xdr:col>
      <xdr:colOff>732600</xdr:colOff>
      <xdr:row>44</xdr:row>
      <xdr:rowOff>67740</xdr:rowOff>
    </xdr:to>
    <xdr:graphicFrame macro="">
      <xdr:nvGraphicFramePr>
        <xdr:cNvPr id="16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5</xdr:col>
      <xdr:colOff>311727</xdr:colOff>
      <xdr:row>4</xdr:row>
      <xdr:rowOff>164523</xdr:rowOff>
    </xdr:to>
    <xdr:grpSp>
      <xdr:nvGrpSpPr>
        <xdr:cNvPr id="4" name="Groupe 3"/>
        <xdr:cNvGrpSpPr/>
      </xdr:nvGrpSpPr>
      <xdr:grpSpPr>
        <a:xfrm>
          <a:off x="0" y="0"/>
          <a:ext cx="4909704" cy="926523"/>
          <a:chOff x="23812" y="0"/>
          <a:chExt cx="6988969" cy="1179525"/>
        </a:xfrm>
      </xdr:grpSpPr>
      <xdr:pic>
        <xdr:nvPicPr>
          <xdr:cNvPr id="5" name="Image 4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5203030" y="0"/>
            <a:ext cx="1809751" cy="1156570"/>
          </a:xfrm>
          <a:prstGeom prst="rect">
            <a:avLst/>
          </a:prstGeom>
        </xdr:spPr>
      </xdr:pic>
      <xdr:pic>
        <xdr:nvPicPr>
          <xdr:cNvPr id="6" name="Imag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812" y="11908"/>
            <a:ext cx="5191125" cy="116761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355023</xdr:colOff>
      <xdr:row>6</xdr:row>
      <xdr:rowOff>17319</xdr:rowOff>
    </xdr:to>
    <xdr:grpSp>
      <xdr:nvGrpSpPr>
        <xdr:cNvPr id="2" name="Groupe 1"/>
        <xdr:cNvGrpSpPr/>
      </xdr:nvGrpSpPr>
      <xdr:grpSpPr>
        <a:xfrm>
          <a:off x="0" y="0"/>
          <a:ext cx="6416387" cy="1004455"/>
          <a:chOff x="23812" y="0"/>
          <a:chExt cx="6988969" cy="1179525"/>
        </a:xfrm>
      </xdr:grpSpPr>
      <xdr:pic>
        <xdr:nvPicPr>
          <xdr:cNvPr id="3" name="Image 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03030" y="0"/>
            <a:ext cx="1809751" cy="1156570"/>
          </a:xfrm>
          <a:prstGeom prst="rect">
            <a:avLst/>
          </a:prstGeom>
        </xdr:spPr>
      </xdr:pic>
      <xdr:pic>
        <xdr:nvPicPr>
          <xdr:cNvPr id="4" name="Imag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812" y="11908"/>
            <a:ext cx="5191125" cy="116761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5</xdr:col>
      <xdr:colOff>713220</xdr:colOff>
      <xdr:row>30</xdr:row>
      <xdr:rowOff>160560</xdr:rowOff>
    </xdr:to>
    <xdr:graphicFrame macro="">
      <xdr:nvGraphicFramePr>
        <xdr:cNvPr id="2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424295</xdr:colOff>
      <xdr:row>5</xdr:row>
      <xdr:rowOff>103909</xdr:rowOff>
    </xdr:to>
    <xdr:grpSp>
      <xdr:nvGrpSpPr>
        <xdr:cNvPr id="3" name="Groupe 2"/>
        <xdr:cNvGrpSpPr/>
      </xdr:nvGrpSpPr>
      <xdr:grpSpPr>
        <a:xfrm>
          <a:off x="0" y="0"/>
          <a:ext cx="4736522" cy="926523"/>
          <a:chOff x="23812" y="0"/>
          <a:chExt cx="6988969" cy="1179525"/>
        </a:xfrm>
      </xdr:grpSpPr>
      <xdr:pic>
        <xdr:nvPicPr>
          <xdr:cNvPr id="4" name="Image 3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203030" y="0"/>
            <a:ext cx="1809751" cy="1156570"/>
          </a:xfrm>
          <a:prstGeom prst="rect">
            <a:avLst/>
          </a:prstGeom>
        </xdr:spPr>
      </xdr:pic>
      <xdr:pic>
        <xdr:nvPicPr>
          <xdr:cNvPr id="5" name="Imag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812" y="11908"/>
            <a:ext cx="5191125" cy="116761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216477</xdr:colOff>
      <xdr:row>5</xdr:row>
      <xdr:rowOff>103909</xdr:rowOff>
    </xdr:to>
    <xdr:grpSp>
      <xdr:nvGrpSpPr>
        <xdr:cNvPr id="2" name="Groupe 1"/>
        <xdr:cNvGrpSpPr/>
      </xdr:nvGrpSpPr>
      <xdr:grpSpPr>
        <a:xfrm>
          <a:off x="0" y="0"/>
          <a:ext cx="5082886" cy="926523"/>
          <a:chOff x="23812" y="0"/>
          <a:chExt cx="6988969" cy="1179525"/>
        </a:xfrm>
      </xdr:grpSpPr>
      <xdr:pic>
        <xdr:nvPicPr>
          <xdr:cNvPr id="3" name="Image 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03030" y="0"/>
            <a:ext cx="1809751" cy="1156570"/>
          </a:xfrm>
          <a:prstGeom prst="rect">
            <a:avLst/>
          </a:prstGeom>
        </xdr:spPr>
      </xdr:pic>
      <xdr:pic>
        <xdr:nvPicPr>
          <xdr:cNvPr id="4" name="Imag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812" y="11908"/>
            <a:ext cx="5191125" cy="116761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10</xdr:col>
      <xdr:colOff>567447</xdr:colOff>
      <xdr:row>51</xdr:row>
      <xdr:rowOff>37080</xdr:rowOff>
    </xdr:to>
    <xdr:graphicFrame macro="">
      <xdr:nvGraphicFramePr>
        <xdr:cNvPr id="2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251113</xdr:colOff>
      <xdr:row>5</xdr:row>
      <xdr:rowOff>103909</xdr:rowOff>
    </xdr:to>
    <xdr:grpSp>
      <xdr:nvGrpSpPr>
        <xdr:cNvPr id="4" name="Groupe 3"/>
        <xdr:cNvGrpSpPr/>
      </xdr:nvGrpSpPr>
      <xdr:grpSpPr>
        <a:xfrm>
          <a:off x="0" y="0"/>
          <a:ext cx="5337868" cy="914547"/>
          <a:chOff x="23812" y="0"/>
          <a:chExt cx="6988969" cy="1179525"/>
        </a:xfrm>
      </xdr:grpSpPr>
      <xdr:pic>
        <xdr:nvPicPr>
          <xdr:cNvPr id="5" name="Image 4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203030" y="0"/>
            <a:ext cx="1809751" cy="1156570"/>
          </a:xfrm>
          <a:prstGeom prst="rect">
            <a:avLst/>
          </a:prstGeom>
        </xdr:spPr>
      </xdr:pic>
      <xdr:pic>
        <xdr:nvPicPr>
          <xdr:cNvPr id="6" name="Imag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812" y="11908"/>
            <a:ext cx="5191125" cy="116761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883227</xdr:colOff>
      <xdr:row>5</xdr:row>
      <xdr:rowOff>103909</xdr:rowOff>
    </xdr:to>
    <xdr:grpSp>
      <xdr:nvGrpSpPr>
        <xdr:cNvPr id="2" name="Groupe 1"/>
        <xdr:cNvGrpSpPr/>
      </xdr:nvGrpSpPr>
      <xdr:grpSpPr>
        <a:xfrm>
          <a:off x="0" y="0"/>
          <a:ext cx="4546022" cy="926523"/>
          <a:chOff x="23812" y="0"/>
          <a:chExt cx="6988969" cy="1179525"/>
        </a:xfrm>
      </xdr:grpSpPr>
      <xdr:pic>
        <xdr:nvPicPr>
          <xdr:cNvPr id="3" name="Image 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03030" y="0"/>
            <a:ext cx="1809751" cy="1156570"/>
          </a:xfrm>
          <a:prstGeom prst="rect">
            <a:avLst/>
          </a:prstGeom>
        </xdr:spPr>
      </xdr:pic>
      <xdr:pic>
        <xdr:nvPicPr>
          <xdr:cNvPr id="4" name="Imag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812" y="11908"/>
            <a:ext cx="5191125" cy="116761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10</xdr:col>
      <xdr:colOff>713220</xdr:colOff>
      <xdr:row>30</xdr:row>
      <xdr:rowOff>4832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424295</xdr:colOff>
      <xdr:row>5</xdr:row>
      <xdr:rowOff>103909</xdr:rowOff>
    </xdr:to>
    <xdr:grpSp>
      <xdr:nvGrpSpPr>
        <xdr:cNvPr id="5" name="Groupe 4"/>
        <xdr:cNvGrpSpPr/>
      </xdr:nvGrpSpPr>
      <xdr:grpSpPr>
        <a:xfrm>
          <a:off x="0" y="0"/>
          <a:ext cx="4710545" cy="913534"/>
          <a:chOff x="23812" y="0"/>
          <a:chExt cx="6988969" cy="1179525"/>
        </a:xfrm>
      </xdr:grpSpPr>
      <xdr:pic>
        <xdr:nvPicPr>
          <xdr:cNvPr id="6" name="Image 5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203030" y="0"/>
            <a:ext cx="1809751" cy="1156570"/>
          </a:xfrm>
          <a:prstGeom prst="rect">
            <a:avLst/>
          </a:prstGeom>
        </xdr:spPr>
      </xdr:pic>
      <xdr:pic>
        <xdr:nvPicPr>
          <xdr:cNvPr id="7" name="Imag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812" y="11908"/>
            <a:ext cx="5191125" cy="116761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675408</xdr:colOff>
      <xdr:row>5</xdr:row>
      <xdr:rowOff>103909</xdr:rowOff>
    </xdr:to>
    <xdr:grpSp>
      <xdr:nvGrpSpPr>
        <xdr:cNvPr id="2" name="Groupe 1"/>
        <xdr:cNvGrpSpPr/>
      </xdr:nvGrpSpPr>
      <xdr:grpSpPr>
        <a:xfrm>
          <a:off x="0" y="0"/>
          <a:ext cx="4736522" cy="926523"/>
          <a:chOff x="23812" y="0"/>
          <a:chExt cx="6988969" cy="1179525"/>
        </a:xfrm>
      </xdr:grpSpPr>
      <xdr:pic>
        <xdr:nvPicPr>
          <xdr:cNvPr id="3" name="Image 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03030" y="0"/>
            <a:ext cx="1809751" cy="1156570"/>
          </a:xfrm>
          <a:prstGeom prst="rect">
            <a:avLst/>
          </a:prstGeom>
        </xdr:spPr>
      </xdr:pic>
      <xdr:pic>
        <xdr:nvPicPr>
          <xdr:cNvPr id="4" name="Imag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812" y="11908"/>
            <a:ext cx="5191125" cy="116761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138545</xdr:colOff>
      <xdr:row>5</xdr:row>
      <xdr:rowOff>103909</xdr:rowOff>
    </xdr:to>
    <xdr:grpSp>
      <xdr:nvGrpSpPr>
        <xdr:cNvPr id="2" name="Groupe 1"/>
        <xdr:cNvGrpSpPr/>
      </xdr:nvGrpSpPr>
      <xdr:grpSpPr>
        <a:xfrm>
          <a:off x="0" y="0"/>
          <a:ext cx="4736522" cy="926523"/>
          <a:chOff x="23812" y="0"/>
          <a:chExt cx="6988969" cy="1179525"/>
        </a:xfrm>
      </xdr:grpSpPr>
      <xdr:pic>
        <xdr:nvPicPr>
          <xdr:cNvPr id="3" name="Image 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03030" y="0"/>
            <a:ext cx="1809751" cy="1156570"/>
          </a:xfrm>
          <a:prstGeom prst="rect">
            <a:avLst/>
          </a:prstGeom>
        </xdr:spPr>
      </xdr:pic>
      <xdr:pic>
        <xdr:nvPicPr>
          <xdr:cNvPr id="4" name="Imag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812" y="11908"/>
            <a:ext cx="5191125" cy="116761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llustrations/Tableaux_Graphs_230601_POUR%20PA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 - eff brebis viande"/>
      <sheetName val="Tab 2 - nb expl"/>
      <sheetName val="Tab 3 - eff par expl"/>
      <sheetName val="Tab 4 production têtes + tec"/>
      <sheetName val="Tab 5 - aide ovine"/>
      <sheetName val="Tab 6 - aides PAC"/>
      <sheetName val="Tableau 7 et 8 - RICA"/>
      <sheetName val="Figure 1 - statut juridique"/>
      <sheetName val="Figure 2 - SAU"/>
      <sheetName val="Figure 3 - cotation"/>
      <sheetName val="Figure 4 évolution consommation"/>
      <sheetName val="Figure 5 Consommation"/>
      <sheetName val="Figure 6 Cheptel Europe"/>
      <sheetName val="Fig 7 Production Europe"/>
      <sheetName val="Figures 8 et 9 Import Export"/>
      <sheetName val="Figure 10 - balance commerciale"/>
      <sheetName val="Tab 1 - eff brebis laitieres"/>
      <sheetName val="A supp ! Tab 5 - volume produ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A3" t="str">
            <v>Surface toujours en herbe (STH)</v>
          </cell>
          <cell r="B3">
            <v>140771</v>
          </cell>
        </row>
        <row r="4">
          <cell r="A4" t="str">
            <v>Prairies Temporaires</v>
          </cell>
          <cell r="B4">
            <v>64222</v>
          </cell>
        </row>
        <row r="5">
          <cell r="A5" t="str">
            <v>Céréales</v>
          </cell>
          <cell r="B5">
            <v>44842</v>
          </cell>
        </row>
        <row r="6">
          <cell r="A6" t="str">
            <v>Maïs fourrages + Plantes fourragères</v>
          </cell>
          <cell r="B6">
            <v>14870</v>
          </cell>
        </row>
        <row r="7">
          <cell r="A7" t="str">
            <v>Oléagineux, Protéagineux</v>
          </cell>
          <cell r="B7">
            <v>12807</v>
          </cell>
        </row>
        <row r="8">
          <cell r="A8" t="str">
            <v>Estives</v>
          </cell>
          <cell r="B8">
            <v>8555</v>
          </cell>
        </row>
        <row r="9">
          <cell r="A9" t="str">
            <v>Cultures permanentes + autres cultures (légumes, PPAM,...)</v>
          </cell>
          <cell r="B9">
            <v>1763</v>
          </cell>
        </row>
        <row r="10">
          <cell r="A10" t="str">
            <v>Jachères et autres</v>
          </cell>
          <cell r="B10">
            <v>1482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5" sqref="A1:A5"/>
    </sheetView>
  </sheetViews>
  <sheetFormatPr baseColWidth="10" defaultRowHeight="12.75"/>
  <sheetData>
    <row r="1" spans="1:1">
      <c r="A1" s="122" t="s">
        <v>272</v>
      </c>
    </row>
    <row r="2" spans="1:1">
      <c r="A2" s="12" t="s">
        <v>273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I47"/>
  <sheetViews>
    <sheetView topLeftCell="A3" zoomScaleNormal="130" workbookViewId="0">
      <selection activeCell="L12" sqref="L12"/>
    </sheetView>
  </sheetViews>
  <sheetFormatPr baseColWidth="10" defaultColWidth="10.7109375" defaultRowHeight="12.75"/>
  <sheetData>
    <row r="7" spans="1:2">
      <c r="A7" s="127"/>
    </row>
    <row r="8" spans="1:2">
      <c r="A8" s="127" t="s">
        <v>288</v>
      </c>
    </row>
    <row r="9" spans="1:2">
      <c r="A9" s="127" t="s">
        <v>287</v>
      </c>
    </row>
    <row r="10" spans="1:2">
      <c r="A10" s="127"/>
    </row>
    <row r="11" spans="1:2">
      <c r="A11" s="2"/>
      <c r="B11" s="2"/>
    </row>
    <row r="12" spans="1:2">
      <c r="A12" s="2"/>
      <c r="B12" s="2"/>
    </row>
    <row r="13" spans="1:2">
      <c r="A13" s="2"/>
      <c r="B13" s="2"/>
    </row>
    <row r="14" spans="1:2">
      <c r="A14" s="2"/>
      <c r="B14" s="2"/>
    </row>
    <row r="15" spans="1:2">
      <c r="A15" s="2"/>
      <c r="B15" s="2"/>
    </row>
    <row r="16" spans="1:2">
      <c r="A16" s="2"/>
      <c r="B16" s="2"/>
    </row>
    <row r="17" spans="1:2">
      <c r="A17" s="2"/>
      <c r="B17" s="2"/>
    </row>
    <row r="18" spans="1:2">
      <c r="A18" s="2"/>
      <c r="B18" s="2"/>
    </row>
    <row r="19" spans="1:2">
      <c r="A19" s="2"/>
      <c r="B19" s="2"/>
    </row>
    <row r="20" spans="1:2">
      <c r="A20" s="2"/>
      <c r="B20" s="2"/>
    </row>
    <row r="21" spans="1:2">
      <c r="A21" s="2"/>
      <c r="B21" s="2"/>
    </row>
    <row r="22" spans="1:2">
      <c r="A22" s="2"/>
      <c r="B22" s="2"/>
    </row>
    <row r="23" spans="1:2">
      <c r="A23" s="2"/>
      <c r="B23" s="2"/>
    </row>
    <row r="24" spans="1:2">
      <c r="A24" s="2"/>
      <c r="B24" s="2"/>
    </row>
    <row r="25" spans="1:2">
      <c r="A25" s="2"/>
      <c r="B25" s="2"/>
    </row>
    <row r="26" spans="1:2">
      <c r="A26" s="2"/>
      <c r="B26" s="2"/>
    </row>
    <row r="27" spans="1:2">
      <c r="A27" s="2"/>
      <c r="B27" s="2"/>
    </row>
    <row r="28" spans="1:2">
      <c r="A28" s="2"/>
      <c r="B28" s="2"/>
    </row>
    <row r="29" spans="1:2">
      <c r="A29" s="2"/>
      <c r="B29" s="2"/>
    </row>
    <row r="30" spans="1:2">
      <c r="A30" s="2"/>
      <c r="B30" s="2"/>
    </row>
    <row r="31" spans="1:2">
      <c r="A31" s="2"/>
      <c r="B31" s="2"/>
    </row>
    <row r="32" spans="1:2">
      <c r="A32" s="123" t="s">
        <v>289</v>
      </c>
      <c r="B32" s="2"/>
    </row>
    <row r="33" spans="1:61">
      <c r="A33" s="2"/>
      <c r="B33" s="2"/>
    </row>
    <row r="34" spans="1:61">
      <c r="A34" s="163" t="s">
        <v>132</v>
      </c>
      <c r="B34" s="2"/>
    </row>
    <row r="35" spans="1:61" s="164" customFormat="1" ht="12">
      <c r="B35" s="163" t="s">
        <v>133</v>
      </c>
      <c r="F35" s="163" t="s">
        <v>134</v>
      </c>
      <c r="J35" s="163" t="s">
        <v>135</v>
      </c>
      <c r="N35" s="163" t="s">
        <v>136</v>
      </c>
      <c r="S35" s="163" t="s">
        <v>137</v>
      </c>
      <c r="W35" s="163" t="s">
        <v>138</v>
      </c>
      <c r="AA35" s="163" t="s">
        <v>139</v>
      </c>
      <c r="AF35" s="163" t="s">
        <v>140</v>
      </c>
      <c r="AJ35" s="163" t="s">
        <v>141</v>
      </c>
      <c r="AO35" s="163" t="s">
        <v>142</v>
      </c>
      <c r="AS35" s="163" t="s">
        <v>143</v>
      </c>
      <c r="AW35" s="163" t="s">
        <v>144</v>
      </c>
    </row>
    <row r="36" spans="1:61" s="164" customFormat="1" ht="12">
      <c r="A36" s="166" t="s">
        <v>290</v>
      </c>
      <c r="B36" s="167">
        <v>1</v>
      </c>
      <c r="C36" s="168">
        <v>2</v>
      </c>
      <c r="D36" s="168">
        <v>3</v>
      </c>
      <c r="E36" s="168">
        <v>4</v>
      </c>
      <c r="F36" s="168">
        <v>5</v>
      </c>
      <c r="G36" s="168">
        <v>6</v>
      </c>
      <c r="H36" s="168">
        <v>7</v>
      </c>
      <c r="I36" s="168">
        <v>8</v>
      </c>
      <c r="J36" s="168">
        <v>9</v>
      </c>
      <c r="K36" s="168">
        <v>10</v>
      </c>
      <c r="L36" s="168">
        <v>11</v>
      </c>
      <c r="M36" s="168">
        <v>12</v>
      </c>
      <c r="N36" s="168">
        <v>13</v>
      </c>
      <c r="O36" s="168">
        <v>14</v>
      </c>
      <c r="P36" s="168">
        <v>15</v>
      </c>
      <c r="Q36" s="168">
        <v>16</v>
      </c>
      <c r="R36" s="168">
        <v>17</v>
      </c>
      <c r="S36" s="168">
        <v>18</v>
      </c>
      <c r="T36" s="168">
        <v>19</v>
      </c>
      <c r="U36" s="168">
        <v>20</v>
      </c>
      <c r="V36" s="168">
        <v>21</v>
      </c>
      <c r="W36" s="168">
        <v>22</v>
      </c>
      <c r="X36" s="168">
        <v>23</v>
      </c>
      <c r="Y36" s="168">
        <v>24</v>
      </c>
      <c r="Z36" s="168">
        <v>25</v>
      </c>
      <c r="AA36" s="168">
        <v>26</v>
      </c>
      <c r="AB36" s="168">
        <v>27</v>
      </c>
      <c r="AC36" s="168">
        <v>28</v>
      </c>
      <c r="AD36" s="168">
        <v>29</v>
      </c>
      <c r="AE36" s="168">
        <v>30</v>
      </c>
      <c r="AF36" s="168">
        <v>31</v>
      </c>
      <c r="AG36" s="168">
        <v>32</v>
      </c>
      <c r="AH36" s="168">
        <v>33</v>
      </c>
      <c r="AI36" s="168">
        <v>34</v>
      </c>
      <c r="AJ36" s="168">
        <v>35</v>
      </c>
      <c r="AK36" s="168">
        <v>36</v>
      </c>
      <c r="AL36" s="168">
        <v>37</v>
      </c>
      <c r="AM36" s="168">
        <v>38</v>
      </c>
      <c r="AN36" s="168">
        <v>39</v>
      </c>
      <c r="AO36" s="168">
        <v>40</v>
      </c>
      <c r="AP36" s="168">
        <v>41</v>
      </c>
      <c r="AQ36" s="168">
        <v>42</v>
      </c>
      <c r="AR36" s="168">
        <v>43</v>
      </c>
      <c r="AS36" s="168">
        <v>44</v>
      </c>
      <c r="AT36" s="168">
        <v>45</v>
      </c>
      <c r="AU36" s="168">
        <v>46</v>
      </c>
      <c r="AV36" s="168">
        <v>47</v>
      </c>
      <c r="AW36" s="168">
        <v>48</v>
      </c>
      <c r="AX36" s="168">
        <v>49</v>
      </c>
      <c r="AY36" s="168">
        <v>50</v>
      </c>
      <c r="AZ36" s="168">
        <v>51</v>
      </c>
      <c r="BA36" s="168">
        <v>52</v>
      </c>
      <c r="BB36" s="168">
        <v>53</v>
      </c>
      <c r="BC36" s="163"/>
      <c r="BD36" s="163"/>
      <c r="BE36" s="163"/>
      <c r="BF36" s="163"/>
      <c r="BG36" s="163"/>
      <c r="BH36" s="163"/>
    </row>
    <row r="37" spans="1:61" s="164" customFormat="1" ht="12">
      <c r="A37" s="165">
        <v>2022</v>
      </c>
      <c r="B37" s="163">
        <v>8.44</v>
      </c>
      <c r="C37" s="163">
        <v>8.33</v>
      </c>
      <c r="D37" s="163">
        <v>8.49</v>
      </c>
      <c r="E37" s="163">
        <v>8.4499999999999993</v>
      </c>
      <c r="F37" s="163">
        <v>8.44</v>
      </c>
      <c r="G37" s="163">
        <v>8.4499999999999993</v>
      </c>
      <c r="H37" s="163">
        <v>8.49</v>
      </c>
      <c r="I37" s="163">
        <v>8.4700000000000006</v>
      </c>
      <c r="J37" s="163">
        <v>8.48</v>
      </c>
      <c r="K37" s="163">
        <v>8.5299999999999994</v>
      </c>
      <c r="L37" s="163">
        <v>8.59</v>
      </c>
      <c r="M37" s="163">
        <v>8.5299999999999994</v>
      </c>
      <c r="N37" s="163">
        <v>8.58</v>
      </c>
      <c r="O37" s="163">
        <v>8.66</v>
      </c>
      <c r="P37" s="163">
        <v>8.77</v>
      </c>
      <c r="Q37" s="163">
        <v>8.7200000000000006</v>
      </c>
      <c r="R37" s="163">
        <v>8.65</v>
      </c>
      <c r="S37" s="163">
        <v>8.6199999999999992</v>
      </c>
      <c r="T37" s="163">
        <v>8.5299999999999994</v>
      </c>
      <c r="U37" s="163">
        <v>8.44</v>
      </c>
      <c r="V37" s="163">
        <v>8.3000000000000007</v>
      </c>
      <c r="W37" s="163">
        <v>8.32</v>
      </c>
      <c r="X37" s="163">
        <v>8.23</v>
      </c>
      <c r="Y37" s="163">
        <v>8.32</v>
      </c>
      <c r="Z37" s="163">
        <v>8.3000000000000007</v>
      </c>
      <c r="AA37" s="163">
        <v>8.32</v>
      </c>
      <c r="AB37" s="163">
        <v>8.33</v>
      </c>
      <c r="AC37" s="163">
        <v>8.42</v>
      </c>
      <c r="AD37" s="163">
        <v>8.3800000000000008</v>
      </c>
      <c r="AE37" s="163">
        <v>8.32</v>
      </c>
      <c r="AF37" s="163">
        <v>8.2100000000000009</v>
      </c>
      <c r="AG37" s="163">
        <v>8.24</v>
      </c>
      <c r="AH37" s="163">
        <v>8.2200000000000006</v>
      </c>
      <c r="AI37" s="163">
        <v>8.23</v>
      </c>
      <c r="AJ37" s="163">
        <v>8.1999999999999993</v>
      </c>
      <c r="AK37" s="163">
        <v>8.19</v>
      </c>
      <c r="AL37" s="163">
        <v>8.18</v>
      </c>
      <c r="AM37" s="163">
        <v>8.2200000000000006</v>
      </c>
      <c r="AN37" s="163">
        <v>8.2100000000000009</v>
      </c>
      <c r="AO37" s="163">
        <v>8.1999999999999993</v>
      </c>
      <c r="AP37" s="163">
        <v>8.18</v>
      </c>
      <c r="AQ37" s="163">
        <v>8.18</v>
      </c>
      <c r="AR37" s="163">
        <v>8.2799999999999994</v>
      </c>
      <c r="AS37" s="163">
        <v>8.3000000000000007</v>
      </c>
      <c r="AT37" s="163">
        <v>8.4700000000000006</v>
      </c>
      <c r="AU37" s="163">
        <v>8.64</v>
      </c>
      <c r="AV37" s="163">
        <v>8.73</v>
      </c>
      <c r="AW37" s="163">
        <v>8.8800000000000008</v>
      </c>
      <c r="AX37" s="163">
        <v>9.01</v>
      </c>
      <c r="AY37" s="163">
        <v>8.9600000000000009</v>
      </c>
      <c r="AZ37" s="163">
        <v>9.07</v>
      </c>
      <c r="BA37" s="163">
        <v>9.0399999999999991</v>
      </c>
      <c r="BC37" s="163"/>
      <c r="BD37" s="163"/>
      <c r="BE37" s="163"/>
      <c r="BF37" s="163"/>
      <c r="BG37" s="163"/>
      <c r="BH37" s="163"/>
      <c r="BI37" s="163"/>
    </row>
    <row r="38" spans="1:61" s="164" customFormat="1" ht="12">
      <c r="A38" s="165">
        <v>2021</v>
      </c>
      <c r="B38" s="163">
        <v>7.91</v>
      </c>
      <c r="C38" s="163">
        <v>7.98</v>
      </c>
      <c r="D38" s="163">
        <v>8.01</v>
      </c>
      <c r="E38" s="163">
        <v>8.01</v>
      </c>
      <c r="F38" s="163">
        <v>8.01</v>
      </c>
      <c r="G38" s="163">
        <v>7.95</v>
      </c>
      <c r="H38" s="163">
        <v>8.01</v>
      </c>
      <c r="I38" s="163">
        <v>8.01</v>
      </c>
      <c r="J38" s="163">
        <v>8.0299999999999994</v>
      </c>
      <c r="K38" s="163">
        <v>8.17</v>
      </c>
      <c r="L38" s="163">
        <v>8.17</v>
      </c>
      <c r="M38" s="163">
        <v>8.3699999999999992</v>
      </c>
      <c r="N38" s="163">
        <v>8.3699999999999992</v>
      </c>
      <c r="O38" s="163">
        <v>8.31</v>
      </c>
      <c r="P38" s="163">
        <v>8.26</v>
      </c>
      <c r="Q38" s="163">
        <v>8.1300000000000008</v>
      </c>
      <c r="R38" s="163">
        <v>8.1</v>
      </c>
      <c r="S38" s="163">
        <v>8.1</v>
      </c>
      <c r="T38" s="163">
        <v>8.02</v>
      </c>
      <c r="U38" s="163">
        <v>7.84</v>
      </c>
      <c r="V38" s="163">
        <v>7.7</v>
      </c>
      <c r="W38" s="163">
        <v>7.6</v>
      </c>
      <c r="X38" s="163">
        <v>7.45</v>
      </c>
      <c r="Y38" s="163">
        <v>7.33</v>
      </c>
      <c r="Z38" s="163">
        <v>7.36</v>
      </c>
      <c r="AA38" s="163">
        <v>7.31</v>
      </c>
      <c r="AB38" s="163">
        <v>7.28</v>
      </c>
      <c r="AC38" s="163">
        <v>7.2</v>
      </c>
      <c r="AD38" s="163">
        <v>7.29</v>
      </c>
      <c r="AE38" s="163">
        <v>7.29</v>
      </c>
      <c r="AF38" s="163">
        <v>7.28</v>
      </c>
      <c r="AG38" s="163">
        <v>7.33</v>
      </c>
      <c r="AH38" s="163">
        <v>7.24</v>
      </c>
      <c r="AI38" s="163">
        <v>7.34</v>
      </c>
      <c r="AJ38" s="163">
        <v>7.45</v>
      </c>
      <c r="AK38" s="163">
        <v>7.59</v>
      </c>
      <c r="AL38" s="163">
        <v>7.62</v>
      </c>
      <c r="AM38" s="163">
        <v>7.6</v>
      </c>
      <c r="AN38" s="163">
        <v>7.74</v>
      </c>
      <c r="AO38" s="163">
        <v>7.74</v>
      </c>
      <c r="AP38" s="163">
        <v>7.82</v>
      </c>
      <c r="AQ38" s="163">
        <v>7.82</v>
      </c>
      <c r="AR38" s="163">
        <v>7.92</v>
      </c>
      <c r="AS38" s="163">
        <v>7.93</v>
      </c>
      <c r="AT38" s="163">
        <v>8.1199999999999992</v>
      </c>
      <c r="AU38" s="163">
        <v>8.23</v>
      </c>
      <c r="AV38" s="163">
        <v>8.3000000000000007</v>
      </c>
      <c r="AW38" s="163">
        <v>8.44</v>
      </c>
      <c r="AX38" s="163">
        <v>8.52</v>
      </c>
      <c r="AY38" s="163">
        <v>8.59</v>
      </c>
      <c r="AZ38" s="163">
        <v>8.61</v>
      </c>
      <c r="BA38" s="163">
        <v>8.61</v>
      </c>
      <c r="BC38" s="163"/>
      <c r="BD38" s="163"/>
      <c r="BE38" s="163"/>
      <c r="BF38" s="163"/>
      <c r="BG38" s="163"/>
      <c r="BH38" s="163"/>
    </row>
    <row r="39" spans="1:61" s="164" customFormat="1" ht="12">
      <c r="A39" s="165">
        <v>2020</v>
      </c>
      <c r="B39" s="163">
        <v>7.59</v>
      </c>
      <c r="C39" s="163">
        <v>7.55</v>
      </c>
      <c r="D39" s="163">
        <v>7.49</v>
      </c>
      <c r="E39" s="163">
        <v>7.53</v>
      </c>
      <c r="F39" s="163">
        <v>7.56</v>
      </c>
      <c r="G39" s="163">
        <v>7.56</v>
      </c>
      <c r="H39" s="163">
        <v>7.59</v>
      </c>
      <c r="I39" s="163">
        <v>7.63</v>
      </c>
      <c r="J39" s="163">
        <v>7.66</v>
      </c>
      <c r="K39" s="163">
        <v>7.68</v>
      </c>
      <c r="L39" s="163">
        <v>7.67</v>
      </c>
      <c r="M39" s="163">
        <v>7.63</v>
      </c>
      <c r="N39" s="163">
        <v>7.34</v>
      </c>
      <c r="O39" s="163">
        <v>6.95</v>
      </c>
      <c r="P39" s="163">
        <v>6.93</v>
      </c>
      <c r="Q39" s="163">
        <v>6.88</v>
      </c>
      <c r="R39" s="163">
        <v>7.13</v>
      </c>
      <c r="S39" s="163">
        <v>7.26</v>
      </c>
      <c r="T39" s="163">
        <v>7.21</v>
      </c>
      <c r="U39" s="163">
        <v>7.16</v>
      </c>
      <c r="V39" s="163">
        <v>7.12</v>
      </c>
      <c r="W39" s="163">
        <v>7.19</v>
      </c>
      <c r="X39" s="163">
        <v>7.21</v>
      </c>
      <c r="Y39" s="163">
        <v>7.18</v>
      </c>
      <c r="Z39" s="163">
        <v>7.19</v>
      </c>
      <c r="AA39" s="163">
        <v>7.15</v>
      </c>
      <c r="AB39" s="163">
        <v>7.14</v>
      </c>
      <c r="AC39" s="163">
        <v>7.11</v>
      </c>
      <c r="AD39" s="163">
        <v>7.21</v>
      </c>
      <c r="AE39" s="163">
        <v>7.19</v>
      </c>
      <c r="AF39" s="163">
        <v>7.12</v>
      </c>
      <c r="AG39" s="163">
        <v>7.17</v>
      </c>
      <c r="AH39" s="163">
        <v>7.12</v>
      </c>
      <c r="AI39" s="163">
        <v>7.15</v>
      </c>
      <c r="AJ39" s="163">
        <v>7.39</v>
      </c>
      <c r="AK39" s="163">
        <v>7.3</v>
      </c>
      <c r="AL39" s="163">
        <v>7.42</v>
      </c>
      <c r="AM39" s="163">
        <v>7.39</v>
      </c>
      <c r="AN39" s="163">
        <v>7.35</v>
      </c>
      <c r="AO39" s="163">
        <v>7.34</v>
      </c>
      <c r="AP39" s="163">
        <v>7.37</v>
      </c>
      <c r="AQ39" s="163">
        <v>7.31</v>
      </c>
      <c r="AR39" s="163">
        <v>7.41</v>
      </c>
      <c r="AS39" s="163">
        <v>7.45</v>
      </c>
      <c r="AT39" s="163">
        <v>7.45</v>
      </c>
      <c r="AU39" s="163">
        <v>7.4</v>
      </c>
      <c r="AV39" s="163">
        <v>7.62</v>
      </c>
      <c r="AW39" s="163">
        <v>7.67</v>
      </c>
      <c r="AX39" s="163">
        <v>7.79</v>
      </c>
      <c r="AY39" s="163">
        <v>7.88</v>
      </c>
      <c r="AZ39" s="163">
        <v>7.87</v>
      </c>
      <c r="BA39" s="163">
        <v>7.97</v>
      </c>
      <c r="BC39" s="163"/>
      <c r="BD39" s="163"/>
      <c r="BE39" s="163"/>
      <c r="BF39" s="163"/>
      <c r="BG39" s="163"/>
      <c r="BH39" s="163"/>
    </row>
    <row r="40" spans="1:61" s="164" customFormat="1" ht="12">
      <c r="A40" s="165">
        <v>2019</v>
      </c>
      <c r="B40" s="163">
        <v>7.23</v>
      </c>
      <c r="C40" s="163">
        <v>7.19</v>
      </c>
      <c r="D40" s="163">
        <v>7.13</v>
      </c>
      <c r="E40" s="163">
        <v>7.32</v>
      </c>
      <c r="F40" s="163">
        <v>7.14</v>
      </c>
      <c r="G40" s="163">
        <v>7.13</v>
      </c>
      <c r="H40" s="163">
        <v>7.18</v>
      </c>
      <c r="I40" s="163">
        <v>7.14</v>
      </c>
      <c r="J40" s="163">
        <v>7.2</v>
      </c>
      <c r="K40" s="163">
        <v>7.34</v>
      </c>
      <c r="L40" s="163">
        <v>7.28</v>
      </c>
      <c r="M40" s="163">
        <v>7.26</v>
      </c>
      <c r="N40" s="163">
        <v>7.24</v>
      </c>
      <c r="O40" s="163">
        <v>7.35</v>
      </c>
      <c r="P40" s="163">
        <v>7.42</v>
      </c>
      <c r="Q40" s="163">
        <v>7.52</v>
      </c>
      <c r="R40" s="163">
        <v>7.44</v>
      </c>
      <c r="S40" s="163">
        <v>7.25</v>
      </c>
      <c r="T40" s="163">
        <v>6.89</v>
      </c>
      <c r="U40" s="163">
        <v>6.92</v>
      </c>
      <c r="V40" s="163">
        <v>6.73</v>
      </c>
      <c r="W40" s="163">
        <v>6.59</v>
      </c>
      <c r="X40" s="163">
        <v>6.45</v>
      </c>
      <c r="Y40" s="163">
        <v>6.42</v>
      </c>
      <c r="Z40" s="163">
        <v>6.35</v>
      </c>
      <c r="AA40" s="163">
        <v>6.34</v>
      </c>
      <c r="AB40" s="163">
        <v>6.26</v>
      </c>
      <c r="AC40" s="163">
        <v>6.27</v>
      </c>
      <c r="AD40" s="163">
        <v>6.26</v>
      </c>
      <c r="AE40" s="163">
        <v>6.28</v>
      </c>
      <c r="AF40" s="163">
        <v>6.19</v>
      </c>
      <c r="AG40" s="163">
        <v>6.13</v>
      </c>
      <c r="AH40" s="163">
        <v>6.26</v>
      </c>
      <c r="AI40" s="163">
        <v>6.3</v>
      </c>
      <c r="AJ40" s="163">
        <v>6.36</v>
      </c>
      <c r="AK40" s="163">
        <v>6.38</v>
      </c>
      <c r="AL40" s="163">
        <v>6.48</v>
      </c>
      <c r="AM40" s="163">
        <v>6.46</v>
      </c>
      <c r="AN40" s="163">
        <v>6.44</v>
      </c>
      <c r="AO40" s="163">
        <v>6.39</v>
      </c>
      <c r="AP40" s="163">
        <v>6.43</v>
      </c>
      <c r="AQ40" s="163">
        <v>6.53</v>
      </c>
      <c r="AR40" s="163">
        <v>6.49</v>
      </c>
      <c r="AS40" s="163">
        <v>6.55</v>
      </c>
      <c r="AT40" s="163">
        <v>6.58</v>
      </c>
      <c r="AU40" s="163">
        <v>6.74</v>
      </c>
      <c r="AV40" s="163">
        <v>7</v>
      </c>
      <c r="AW40" s="163">
        <v>7.15</v>
      </c>
      <c r="AX40" s="163">
        <v>7.38</v>
      </c>
      <c r="AY40" s="163">
        <v>7.43</v>
      </c>
      <c r="AZ40" s="163">
        <v>7.57</v>
      </c>
      <c r="BA40" s="163">
        <v>7.48</v>
      </c>
      <c r="BC40" s="163"/>
      <c r="BD40" s="163"/>
      <c r="BE40" s="163"/>
      <c r="BF40" s="163"/>
      <c r="BG40" s="163"/>
    </row>
    <row r="41" spans="1:61" s="164" customFormat="1" ht="12">
      <c r="A41" s="165">
        <v>2018</v>
      </c>
      <c r="B41" s="163">
        <v>7.28</v>
      </c>
      <c r="C41" s="163">
        <v>7.36</v>
      </c>
      <c r="D41" s="163">
        <v>7.16</v>
      </c>
      <c r="E41" s="163">
        <v>7.25</v>
      </c>
      <c r="F41" s="163">
        <v>7.2</v>
      </c>
      <c r="G41" s="163">
        <v>7.26</v>
      </c>
      <c r="H41" s="163">
        <v>7.35</v>
      </c>
      <c r="I41" s="163">
        <v>7.39</v>
      </c>
      <c r="J41" s="163">
        <v>7.43</v>
      </c>
      <c r="K41" s="163">
        <v>7.47</v>
      </c>
      <c r="L41" s="163">
        <v>7.67</v>
      </c>
      <c r="M41" s="163">
        <v>7.73</v>
      </c>
      <c r="N41" s="163">
        <v>7.64</v>
      </c>
      <c r="O41" s="163">
        <v>7.52</v>
      </c>
      <c r="P41" s="163">
        <v>7.35</v>
      </c>
      <c r="Q41" s="163">
        <v>7.17</v>
      </c>
      <c r="R41" s="163">
        <v>7.02</v>
      </c>
      <c r="S41" s="163">
        <v>7.05</v>
      </c>
      <c r="T41" s="163">
        <v>6.94</v>
      </c>
      <c r="U41" s="163">
        <v>7.03</v>
      </c>
      <c r="V41" s="163">
        <v>7</v>
      </c>
      <c r="W41" s="163">
        <v>6.97</v>
      </c>
      <c r="X41" s="163">
        <v>6.82</v>
      </c>
      <c r="Y41" s="163">
        <v>6.72</v>
      </c>
      <c r="Z41" s="163">
        <v>6.76</v>
      </c>
      <c r="AA41" s="163">
        <v>6.73</v>
      </c>
      <c r="AB41" s="163">
        <v>6.78</v>
      </c>
      <c r="AC41" s="163">
        <v>6.69</v>
      </c>
      <c r="AD41" s="163">
        <v>6.67</v>
      </c>
      <c r="AE41" s="163">
        <v>6.57</v>
      </c>
      <c r="AF41" s="163">
        <v>6.55</v>
      </c>
      <c r="AG41" s="163">
        <v>6.6</v>
      </c>
      <c r="AH41" s="163">
        <v>6.5</v>
      </c>
      <c r="AI41" s="163">
        <v>6.63</v>
      </c>
      <c r="AJ41" s="163">
        <v>6.59</v>
      </c>
      <c r="AK41" s="163">
        <v>6.64</v>
      </c>
      <c r="AL41" s="163">
        <v>6.57</v>
      </c>
      <c r="AM41" s="163">
        <v>6.44</v>
      </c>
      <c r="AN41" s="163">
        <v>6.45</v>
      </c>
      <c r="AO41" s="163">
        <v>6.41</v>
      </c>
      <c r="AP41" s="163">
        <v>6.43</v>
      </c>
      <c r="AQ41" s="163">
        <v>6.51</v>
      </c>
      <c r="AR41" s="163">
        <v>6.48</v>
      </c>
      <c r="AS41" s="163">
        <v>6.55</v>
      </c>
      <c r="AT41" s="163">
        <v>6.62</v>
      </c>
      <c r="AU41" s="163">
        <v>6.57</v>
      </c>
      <c r="AV41" s="163">
        <v>6.69</v>
      </c>
      <c r="AW41" s="163">
        <v>6.76</v>
      </c>
      <c r="AX41" s="163">
        <v>6.92</v>
      </c>
      <c r="AY41" s="163">
        <v>6.94</v>
      </c>
      <c r="AZ41" s="163">
        <v>7.07</v>
      </c>
      <c r="BA41" s="163">
        <v>7.07</v>
      </c>
      <c r="BC41" s="163"/>
      <c r="BF41" s="163"/>
    </row>
    <row r="42" spans="1:61" s="164" customFormat="1" ht="12">
      <c r="A42" s="165">
        <v>2017</v>
      </c>
      <c r="B42" s="163">
        <v>6.91</v>
      </c>
      <c r="C42" s="163">
        <v>6.89</v>
      </c>
      <c r="D42" s="163">
        <v>6.6</v>
      </c>
      <c r="E42" s="163">
        <v>6.57</v>
      </c>
      <c r="F42" s="163">
        <v>6.56</v>
      </c>
      <c r="G42" s="163">
        <v>6.58</v>
      </c>
      <c r="H42" s="163">
        <v>6.5</v>
      </c>
      <c r="I42" s="163">
        <v>6.44</v>
      </c>
      <c r="J42" s="163">
        <v>6.61</v>
      </c>
      <c r="K42" s="163">
        <v>6.72</v>
      </c>
      <c r="L42" s="163">
        <v>6.75</v>
      </c>
      <c r="M42" s="163">
        <v>6.9</v>
      </c>
      <c r="N42" s="163">
        <v>7.03</v>
      </c>
      <c r="O42" s="163">
        <v>7.28</v>
      </c>
      <c r="P42" s="163">
        <v>7.26</v>
      </c>
      <c r="Q42" s="163">
        <v>7.28</v>
      </c>
      <c r="R42" s="163">
        <v>7.24</v>
      </c>
      <c r="S42" s="163">
        <v>7.06</v>
      </c>
      <c r="T42" s="163">
        <v>6.92</v>
      </c>
      <c r="U42" s="163">
        <v>6.79</v>
      </c>
      <c r="V42" s="163">
        <v>6.66</v>
      </c>
      <c r="W42" s="163">
        <v>6.58</v>
      </c>
      <c r="X42" s="163">
        <v>6.55</v>
      </c>
      <c r="Y42" s="163">
        <v>6.73</v>
      </c>
      <c r="Z42" s="163">
        <v>6.77</v>
      </c>
      <c r="AA42" s="163">
        <v>6.82</v>
      </c>
      <c r="AB42" s="163">
        <v>6.77</v>
      </c>
      <c r="AC42" s="163">
        <v>7.08</v>
      </c>
      <c r="AD42" s="163">
        <v>6.85</v>
      </c>
      <c r="AE42" s="163">
        <v>6.81</v>
      </c>
      <c r="AF42" s="163">
        <v>6.82</v>
      </c>
      <c r="AG42" s="163">
        <v>6.73</v>
      </c>
      <c r="AH42" s="163">
        <v>6.69</v>
      </c>
      <c r="AI42" s="163">
        <v>6.7</v>
      </c>
      <c r="AJ42" s="163">
        <v>6.67</v>
      </c>
      <c r="AK42" s="163">
        <v>6.68</v>
      </c>
      <c r="AL42" s="163">
        <v>6.71</v>
      </c>
      <c r="AM42" s="163">
        <v>6.64</v>
      </c>
      <c r="AN42" s="163">
        <v>6.67</v>
      </c>
      <c r="AO42" s="163">
        <v>6.63</v>
      </c>
      <c r="AP42" s="163">
        <v>6.64</v>
      </c>
      <c r="AQ42" s="163">
        <v>6.72</v>
      </c>
      <c r="AR42" s="163">
        <v>6.74</v>
      </c>
      <c r="AS42" s="163">
        <v>6.72</v>
      </c>
      <c r="AT42" s="163">
        <v>6.79</v>
      </c>
      <c r="AU42" s="163">
        <v>6.96</v>
      </c>
      <c r="AV42" s="163">
        <v>7.14</v>
      </c>
      <c r="AW42" s="163">
        <v>7.08</v>
      </c>
      <c r="AX42" s="163">
        <v>7.17</v>
      </c>
      <c r="AY42" s="163">
        <v>7.24</v>
      </c>
      <c r="AZ42" s="163">
        <v>7.24</v>
      </c>
      <c r="BA42" s="163">
        <v>7.29</v>
      </c>
      <c r="BC42" s="163"/>
      <c r="BF42" s="163"/>
    </row>
    <row r="43" spans="1:61" s="164" customFormat="1" ht="12">
      <c r="A43" s="165">
        <v>2016</v>
      </c>
      <c r="B43" s="163">
        <v>7.02</v>
      </c>
      <c r="C43" s="163">
        <v>7.08</v>
      </c>
      <c r="D43" s="163">
        <v>7.13</v>
      </c>
      <c r="E43" s="163">
        <v>7.02</v>
      </c>
      <c r="F43" s="163">
        <v>7.02</v>
      </c>
      <c r="G43" s="163">
        <v>6.98</v>
      </c>
      <c r="H43" s="163">
        <v>6.95</v>
      </c>
      <c r="I43" s="163">
        <v>6.77</v>
      </c>
      <c r="J43" s="163">
        <v>6.89</v>
      </c>
      <c r="K43" s="163">
        <v>7.07</v>
      </c>
      <c r="L43" s="163">
        <v>7.36</v>
      </c>
      <c r="M43" s="163">
        <v>7.38</v>
      </c>
      <c r="N43" s="163">
        <v>7.37</v>
      </c>
      <c r="O43" s="163">
        <v>7.18</v>
      </c>
      <c r="P43" s="163">
        <v>6.98</v>
      </c>
      <c r="Q43" s="163">
        <v>6.86</v>
      </c>
      <c r="R43" s="163">
        <v>6.72</v>
      </c>
      <c r="S43" s="163">
        <v>6.55</v>
      </c>
      <c r="T43" s="163">
        <v>6.49</v>
      </c>
      <c r="U43" s="163">
        <v>6.43</v>
      </c>
      <c r="V43" s="163">
        <v>6.36</v>
      </c>
      <c r="W43" s="163">
        <v>6.16</v>
      </c>
      <c r="X43" s="163">
        <v>6.13</v>
      </c>
      <c r="Y43" s="163">
        <v>6.16</v>
      </c>
      <c r="Z43" s="163">
        <v>6.14</v>
      </c>
      <c r="AA43" s="163">
        <v>6.26</v>
      </c>
      <c r="AB43" s="163">
        <v>6.32</v>
      </c>
      <c r="AC43" s="163">
        <v>6.37</v>
      </c>
      <c r="AD43" s="163">
        <v>6.53</v>
      </c>
      <c r="AE43" s="163">
        <v>6.44</v>
      </c>
      <c r="AF43" s="163">
        <v>6.55</v>
      </c>
      <c r="AG43" s="163">
        <v>6.52</v>
      </c>
      <c r="AH43" s="163">
        <v>6.59</v>
      </c>
      <c r="AI43" s="163">
        <v>6.7</v>
      </c>
      <c r="AJ43" s="163">
        <v>6.64</v>
      </c>
      <c r="AK43" s="163">
        <v>6.7</v>
      </c>
      <c r="AL43" s="163">
        <v>6.74</v>
      </c>
      <c r="AM43" s="163">
        <v>6.77</v>
      </c>
      <c r="AN43" s="163">
        <v>6.76</v>
      </c>
      <c r="AO43" s="163">
        <v>6.82</v>
      </c>
      <c r="AP43" s="163">
        <v>6.79</v>
      </c>
      <c r="AQ43" s="163">
        <v>6.75</v>
      </c>
      <c r="AR43" s="163">
        <v>6.68</v>
      </c>
      <c r="AS43" s="163">
        <v>6.66</v>
      </c>
      <c r="AT43" s="163">
        <v>6.68</v>
      </c>
      <c r="AU43" s="163">
        <v>6.7</v>
      </c>
      <c r="AV43" s="163">
        <v>6.71</v>
      </c>
      <c r="AW43" s="163">
        <v>6.83</v>
      </c>
      <c r="AX43" s="163">
        <v>6.91</v>
      </c>
      <c r="AY43" s="163">
        <v>6.99</v>
      </c>
      <c r="AZ43" s="163">
        <v>7.04</v>
      </c>
      <c r="BA43" s="163">
        <v>7.03</v>
      </c>
      <c r="BC43" s="163"/>
      <c r="BF43" s="163"/>
    </row>
    <row r="44" spans="1:61" s="164" customFormat="1" ht="12">
      <c r="A44" s="165">
        <v>2015</v>
      </c>
      <c r="B44" s="163">
        <v>7.02</v>
      </c>
      <c r="C44" s="163">
        <v>7.13</v>
      </c>
      <c r="D44" s="163">
        <v>7.19</v>
      </c>
      <c r="E44" s="163">
        <v>7.09</v>
      </c>
      <c r="F44" s="163">
        <v>7.16</v>
      </c>
      <c r="G44" s="163">
        <v>7.08</v>
      </c>
      <c r="H44" s="163">
        <v>7.06</v>
      </c>
      <c r="I44" s="163">
        <v>6.98</v>
      </c>
      <c r="J44" s="163">
        <v>6.97</v>
      </c>
      <c r="K44" s="163">
        <v>7.01</v>
      </c>
      <c r="L44" s="163">
        <v>7.09</v>
      </c>
      <c r="M44" s="163">
        <v>7.17</v>
      </c>
      <c r="N44" s="163">
        <v>7.38</v>
      </c>
      <c r="O44" s="163">
        <v>7.46</v>
      </c>
      <c r="P44" s="163">
        <v>7.3</v>
      </c>
      <c r="Q44" s="163">
        <v>7.3</v>
      </c>
      <c r="R44" s="163">
        <v>7.34</v>
      </c>
      <c r="S44" s="163">
        <v>7.13</v>
      </c>
      <c r="T44" s="163">
        <v>6.96</v>
      </c>
      <c r="U44" s="163">
        <v>6.9</v>
      </c>
      <c r="V44" s="163">
        <v>6.81</v>
      </c>
      <c r="W44" s="163">
        <v>6.68</v>
      </c>
      <c r="X44" s="163">
        <v>6.51</v>
      </c>
      <c r="Y44" s="163">
        <v>6.43</v>
      </c>
      <c r="Z44" s="163">
        <v>6.36</v>
      </c>
      <c r="AA44" s="163">
        <v>6.31</v>
      </c>
      <c r="AB44" s="163">
        <v>6.18</v>
      </c>
      <c r="AC44" s="163">
        <v>6.21</v>
      </c>
      <c r="AD44" s="163">
        <v>6.25</v>
      </c>
      <c r="AE44" s="163">
        <v>6.22</v>
      </c>
      <c r="AF44" s="163">
        <v>6.18</v>
      </c>
      <c r="AG44" s="163">
        <v>6.24</v>
      </c>
      <c r="AH44" s="163">
        <v>6.25</v>
      </c>
      <c r="AI44" s="163">
        <v>6.28</v>
      </c>
      <c r="AJ44" s="163">
        <v>6.29</v>
      </c>
      <c r="AK44" s="163">
        <v>6.36</v>
      </c>
      <c r="AL44" s="163">
        <v>6.48</v>
      </c>
      <c r="AM44" s="163">
        <v>6.59</v>
      </c>
      <c r="AN44" s="163">
        <v>6.52</v>
      </c>
      <c r="AO44" s="163">
        <v>6.56</v>
      </c>
      <c r="AP44" s="163">
        <v>6.54</v>
      </c>
      <c r="AQ44" s="163">
        <v>6.57</v>
      </c>
      <c r="AR44" s="163">
        <v>6.54</v>
      </c>
      <c r="AS44" s="163">
        <v>6.42</v>
      </c>
      <c r="AT44" s="163">
        <v>6.46</v>
      </c>
      <c r="AU44" s="163">
        <v>6.46</v>
      </c>
      <c r="AV44" s="163">
        <v>6.51</v>
      </c>
      <c r="AW44" s="163">
        <v>6.58</v>
      </c>
      <c r="AX44" s="163">
        <v>6.66</v>
      </c>
      <c r="AY44" s="163">
        <v>6.84</v>
      </c>
      <c r="AZ44" s="163">
        <v>6.93</v>
      </c>
      <c r="BA44" s="163">
        <v>7.03</v>
      </c>
      <c r="BB44" s="163">
        <v>7.08</v>
      </c>
      <c r="BC44" s="163"/>
      <c r="BF44" s="163"/>
    </row>
    <row r="45" spans="1:61" s="164" customFormat="1" ht="12">
      <c r="A45" s="165">
        <v>2014</v>
      </c>
      <c r="B45" s="163">
        <v>7.01</v>
      </c>
      <c r="C45" s="163">
        <v>7.03</v>
      </c>
      <c r="D45" s="163">
        <v>6.94</v>
      </c>
      <c r="E45" s="163">
        <v>6.97</v>
      </c>
      <c r="F45" s="163">
        <v>6.97</v>
      </c>
      <c r="G45" s="163">
        <v>6.93</v>
      </c>
      <c r="H45" s="163">
        <v>6.8</v>
      </c>
      <c r="I45" s="163">
        <v>6.87</v>
      </c>
      <c r="J45" s="163">
        <v>6.82</v>
      </c>
      <c r="K45" s="163">
        <v>6.77</v>
      </c>
      <c r="L45" s="163">
        <v>6.77</v>
      </c>
      <c r="M45" s="163">
        <v>6.86</v>
      </c>
      <c r="N45" s="163">
        <v>7.03</v>
      </c>
      <c r="O45" s="163">
        <v>7.16</v>
      </c>
      <c r="P45" s="163">
        <v>7.36</v>
      </c>
      <c r="Q45" s="163">
        <v>7.47</v>
      </c>
      <c r="R45" s="163">
        <v>7.42</v>
      </c>
      <c r="S45" s="163">
        <v>7.43</v>
      </c>
      <c r="T45" s="163">
        <v>7.33</v>
      </c>
      <c r="U45" s="163">
        <v>7.2</v>
      </c>
      <c r="V45" s="163">
        <v>6.93</v>
      </c>
      <c r="W45" s="163">
        <v>6.72</v>
      </c>
      <c r="X45" s="163">
        <v>6.55</v>
      </c>
      <c r="Y45" s="163">
        <v>6.53</v>
      </c>
      <c r="Z45" s="163">
        <v>6.5</v>
      </c>
      <c r="AA45" s="163">
        <v>6.51</v>
      </c>
      <c r="AB45" s="163">
        <v>6.5</v>
      </c>
      <c r="AC45" s="163">
        <v>6.5</v>
      </c>
      <c r="AD45" s="163">
        <v>6.44</v>
      </c>
      <c r="AE45" s="163">
        <v>6.4</v>
      </c>
      <c r="AF45" s="163">
        <v>6.33</v>
      </c>
      <c r="AG45" s="163">
        <v>6.37</v>
      </c>
      <c r="AH45" s="163">
        <v>6.4</v>
      </c>
      <c r="AI45" s="163">
        <v>6.4</v>
      </c>
      <c r="AJ45" s="163">
        <v>6.3</v>
      </c>
      <c r="AK45" s="163">
        <v>6.31</v>
      </c>
      <c r="AL45" s="163">
        <v>6.26</v>
      </c>
      <c r="AM45" s="163">
        <v>6.26</v>
      </c>
      <c r="AN45" s="163">
        <v>6.26</v>
      </c>
      <c r="AO45" s="163">
        <v>6.32</v>
      </c>
      <c r="AP45" s="163">
        <v>6.44</v>
      </c>
      <c r="AQ45" s="163">
        <v>6.55</v>
      </c>
      <c r="AR45" s="163">
        <v>6.55</v>
      </c>
      <c r="BC45" s="163"/>
    </row>
    <row r="46" spans="1:61" s="164" customFormat="1" ht="12">
      <c r="A46" s="165">
        <v>2013</v>
      </c>
      <c r="B46" s="163">
        <v>6.41</v>
      </c>
      <c r="C46" s="163">
        <v>6.5</v>
      </c>
      <c r="D46" s="163">
        <v>6.6</v>
      </c>
      <c r="E46" s="163">
        <v>6.5</v>
      </c>
      <c r="F46" s="163">
        <v>6.5</v>
      </c>
      <c r="G46" s="163">
        <v>6.5</v>
      </c>
      <c r="H46" s="163">
        <v>6.5</v>
      </c>
      <c r="I46" s="163">
        <v>6.48</v>
      </c>
      <c r="J46" s="163">
        <v>6.52</v>
      </c>
      <c r="K46" s="163">
        <v>6.52</v>
      </c>
      <c r="L46" s="163">
        <v>6.6</v>
      </c>
      <c r="M46" s="163">
        <v>6.7</v>
      </c>
      <c r="N46" s="163">
        <v>6.8</v>
      </c>
      <c r="O46" s="163">
        <v>6.92</v>
      </c>
      <c r="P46" s="163">
        <v>6.93</v>
      </c>
      <c r="Q46" s="163">
        <v>6.93</v>
      </c>
      <c r="R46" s="163">
        <v>6.88</v>
      </c>
      <c r="S46" s="163">
        <v>6.88</v>
      </c>
      <c r="T46" s="163">
        <v>6.88</v>
      </c>
      <c r="U46" s="163">
        <v>6.85</v>
      </c>
      <c r="V46" s="163">
        <v>6.85</v>
      </c>
      <c r="W46" s="163">
        <v>6.71</v>
      </c>
      <c r="X46" s="163">
        <v>6.64</v>
      </c>
      <c r="Y46" s="163">
        <v>6.56</v>
      </c>
      <c r="Z46" s="163">
        <v>6.56</v>
      </c>
      <c r="AA46" s="163">
        <v>6.57</v>
      </c>
      <c r="AB46" s="163">
        <v>6.57</v>
      </c>
      <c r="AC46" s="163">
        <v>6.62</v>
      </c>
      <c r="AD46" s="163">
        <v>6.7</v>
      </c>
      <c r="AE46" s="163">
        <v>6.7</v>
      </c>
      <c r="AF46" s="163">
        <v>6.73</v>
      </c>
      <c r="AG46" s="163">
        <v>6.73</v>
      </c>
      <c r="AH46" s="163">
        <v>6.73</v>
      </c>
      <c r="AI46" s="163">
        <v>6.81</v>
      </c>
      <c r="AJ46" s="163">
        <v>6.82</v>
      </c>
      <c r="AK46" s="163">
        <v>6.82</v>
      </c>
      <c r="AL46" s="163">
        <v>6.8</v>
      </c>
      <c r="AM46" s="163">
        <v>6.8</v>
      </c>
      <c r="AN46" s="163">
        <v>6.7</v>
      </c>
      <c r="AO46" s="163">
        <v>6.6</v>
      </c>
      <c r="AP46" s="163">
        <v>6.55</v>
      </c>
      <c r="AQ46" s="163">
        <v>6.55</v>
      </c>
      <c r="AR46" s="163">
        <v>6.55</v>
      </c>
      <c r="BC46" s="163"/>
    </row>
    <row r="47" spans="1:61" s="164" customFormat="1" ht="12">
      <c r="A47" s="169" t="s">
        <v>145</v>
      </c>
      <c r="B47" s="170">
        <v>7.5766666666666698</v>
      </c>
      <c r="C47" s="170">
        <v>7.5733333333333297</v>
      </c>
      <c r="D47" s="170">
        <v>7.5433333333333303</v>
      </c>
      <c r="E47" s="170">
        <v>7.62</v>
      </c>
      <c r="F47" s="170">
        <v>7.57</v>
      </c>
      <c r="G47" s="170">
        <v>7.5466666666666704</v>
      </c>
      <c r="H47" s="170">
        <v>7.5933333333333302</v>
      </c>
      <c r="I47" s="170">
        <v>7.5933333333333302</v>
      </c>
      <c r="J47" s="170">
        <v>7.63</v>
      </c>
      <c r="K47" s="170">
        <v>7.73</v>
      </c>
      <c r="L47" s="170">
        <v>7.7066666666666697</v>
      </c>
      <c r="M47" s="170">
        <v>7.7533333333333303</v>
      </c>
      <c r="N47" s="170">
        <v>7.65</v>
      </c>
      <c r="O47" s="170">
        <v>7.5366666666666697</v>
      </c>
      <c r="P47" s="170">
        <v>7.5366666666666697</v>
      </c>
      <c r="Q47" s="170">
        <v>7.51</v>
      </c>
      <c r="R47" s="170">
        <v>7.5566666666666702</v>
      </c>
      <c r="S47" s="170">
        <v>7.5366666666666697</v>
      </c>
      <c r="T47" s="170">
        <v>7.3733333333333304</v>
      </c>
      <c r="U47" s="170">
        <v>7.3066666666666702</v>
      </c>
      <c r="V47" s="170">
        <v>7.18333333333333</v>
      </c>
      <c r="W47" s="170">
        <v>7.1266666666666696</v>
      </c>
      <c r="X47" s="170">
        <v>7.0366666666666697</v>
      </c>
      <c r="Y47" s="170">
        <v>6.9766666666666701</v>
      </c>
      <c r="Z47" s="170">
        <v>6.9666666666666703</v>
      </c>
      <c r="AA47" s="170">
        <v>6.93333333333333</v>
      </c>
      <c r="AB47" s="170">
        <v>6.89333333333333</v>
      </c>
      <c r="AC47" s="170">
        <v>6.86</v>
      </c>
      <c r="AD47" s="170">
        <v>6.92</v>
      </c>
      <c r="AE47" s="170">
        <v>6.92</v>
      </c>
      <c r="AF47" s="170">
        <v>6.8633333333333297</v>
      </c>
      <c r="AG47" s="170">
        <v>6.8766666666666696</v>
      </c>
      <c r="AH47" s="170">
        <v>6.8733333333333304</v>
      </c>
      <c r="AI47" s="170">
        <v>6.93</v>
      </c>
      <c r="AJ47" s="170">
        <v>7.06666666666667</v>
      </c>
      <c r="AK47" s="170">
        <v>7.09</v>
      </c>
      <c r="AL47" s="170">
        <v>7.1733333333333302</v>
      </c>
      <c r="AM47" s="170">
        <v>7.15</v>
      </c>
      <c r="AN47" s="170">
        <v>7.1766666666666703</v>
      </c>
      <c r="AO47" s="170">
        <v>7.1566666666666698</v>
      </c>
      <c r="AP47" s="170">
        <v>7.2066666666666697</v>
      </c>
      <c r="AQ47" s="170">
        <v>7.22</v>
      </c>
      <c r="AR47" s="170">
        <v>7.2733333333333299</v>
      </c>
      <c r="AS47" s="170">
        <v>7.31</v>
      </c>
      <c r="AT47" s="170">
        <v>7.3833333333333302</v>
      </c>
      <c r="AU47" s="170">
        <v>7.4566666666666697</v>
      </c>
      <c r="AV47" s="170">
        <v>7.64</v>
      </c>
      <c r="AW47" s="170">
        <v>7.7533333333333303</v>
      </c>
      <c r="AX47" s="170">
        <v>7.8966666666666701</v>
      </c>
      <c r="AY47" s="170">
        <v>7.9666666666666703</v>
      </c>
      <c r="AZ47" s="170">
        <v>8.0166666666666693</v>
      </c>
      <c r="BA47" s="170">
        <v>8.02</v>
      </c>
      <c r="BC47" s="163"/>
      <c r="BE47" s="163"/>
      <c r="BF47" s="163"/>
    </row>
  </sheetData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H26"/>
  <sheetViews>
    <sheetView topLeftCell="A10" zoomScale="110" zoomScaleNormal="110" workbookViewId="0">
      <selection activeCell="A23" sqref="A23:A24"/>
    </sheetView>
  </sheetViews>
  <sheetFormatPr baseColWidth="10" defaultColWidth="10.7109375" defaultRowHeight="12.75"/>
  <cols>
    <col min="1" max="1" width="24" style="1" customWidth="1"/>
    <col min="2" max="2" width="19.42578125" style="1" customWidth="1"/>
    <col min="3" max="3" width="17.42578125" style="1" customWidth="1"/>
    <col min="4" max="5" width="19.7109375" style="1" customWidth="1"/>
    <col min="6" max="6" width="15.5703125" style="1" customWidth="1"/>
    <col min="8" max="8" width="12.140625" customWidth="1"/>
  </cols>
  <sheetData>
    <row r="8" spans="1:6">
      <c r="A8" s="122" t="s">
        <v>292</v>
      </c>
    </row>
    <row r="9" spans="1:6">
      <c r="A9" s="179" t="s">
        <v>293</v>
      </c>
    </row>
    <row r="10" spans="1:6" ht="13.5" thickBot="1"/>
    <row r="11" spans="1:6" ht="48" customHeight="1" thickBot="1">
      <c r="A11" s="172">
        <v>2022</v>
      </c>
      <c r="B11" s="171" t="s">
        <v>65</v>
      </c>
      <c r="C11" s="140"/>
      <c r="D11" s="141" t="s">
        <v>291</v>
      </c>
      <c r="E11" s="174"/>
      <c r="F11" s="175" t="s">
        <v>70</v>
      </c>
    </row>
    <row r="12" spans="1:6" ht="41.25" customHeight="1">
      <c r="A12" s="173"/>
      <c r="B12" s="232" t="s">
        <v>66</v>
      </c>
      <c r="C12" s="178" t="s">
        <v>67</v>
      </c>
      <c r="D12" s="177" t="s">
        <v>68</v>
      </c>
      <c r="E12" s="178" t="s">
        <v>69</v>
      </c>
      <c r="F12" s="176"/>
    </row>
    <row r="13" spans="1:6">
      <c r="A13" s="223" t="s">
        <v>0</v>
      </c>
      <c r="B13" s="233">
        <v>159</v>
      </c>
      <c r="C13" s="234">
        <v>43052</v>
      </c>
      <c r="D13" s="233">
        <v>19</v>
      </c>
      <c r="E13" s="241">
        <v>3647</v>
      </c>
      <c r="F13" s="235">
        <v>1007285</v>
      </c>
    </row>
    <row r="14" spans="1:6">
      <c r="A14" s="224" t="s">
        <v>1</v>
      </c>
      <c r="B14" s="236">
        <v>54</v>
      </c>
      <c r="C14" s="22">
        <v>8604</v>
      </c>
      <c r="D14" s="236">
        <v>14</v>
      </c>
      <c r="E14" s="242">
        <v>1709</v>
      </c>
      <c r="F14" s="23">
        <v>201069</v>
      </c>
    </row>
    <row r="15" spans="1:6">
      <c r="A15" s="224" t="s">
        <v>2</v>
      </c>
      <c r="B15" s="236">
        <v>183</v>
      </c>
      <c r="C15" s="22">
        <v>29068</v>
      </c>
      <c r="D15" s="236">
        <v>19</v>
      </c>
      <c r="E15" s="242">
        <v>2919</v>
      </c>
      <c r="F15" s="23">
        <v>679094</v>
      </c>
    </row>
    <row r="16" spans="1:6">
      <c r="A16" s="224" t="s">
        <v>3</v>
      </c>
      <c r="B16" s="236">
        <v>300</v>
      </c>
      <c r="C16" s="22">
        <v>49365</v>
      </c>
      <c r="D16" s="236">
        <v>36</v>
      </c>
      <c r="E16" s="242">
        <v>4576</v>
      </c>
      <c r="F16" s="23">
        <v>1175435</v>
      </c>
    </row>
    <row r="17" spans="1:8">
      <c r="A17" s="224" t="s">
        <v>4</v>
      </c>
      <c r="B17" s="236">
        <v>207</v>
      </c>
      <c r="C17" s="22">
        <v>31723</v>
      </c>
      <c r="D17" s="236">
        <v>44</v>
      </c>
      <c r="E17" s="242">
        <v>4471</v>
      </c>
      <c r="F17" s="23">
        <v>732138</v>
      </c>
    </row>
    <row r="18" spans="1:8">
      <c r="A18" s="224" t="s">
        <v>5</v>
      </c>
      <c r="B18" s="236">
        <v>51</v>
      </c>
      <c r="C18" s="22">
        <v>11057</v>
      </c>
      <c r="D18" s="236">
        <v>9</v>
      </c>
      <c r="E18" s="242">
        <v>4145</v>
      </c>
      <c r="F18" s="23">
        <v>254409</v>
      </c>
    </row>
    <row r="19" spans="1:8">
      <c r="A19" s="224" t="s">
        <v>6</v>
      </c>
      <c r="B19" s="236">
        <v>25</v>
      </c>
      <c r="C19" s="22">
        <v>3535</v>
      </c>
      <c r="D19" s="236">
        <v>5</v>
      </c>
      <c r="E19" s="242">
        <v>641</v>
      </c>
      <c r="F19" s="23">
        <v>81697</v>
      </c>
    </row>
    <row r="20" spans="1:8">
      <c r="A20" s="224" t="s">
        <v>7</v>
      </c>
      <c r="B20" s="236">
        <v>78</v>
      </c>
      <c r="C20" s="22">
        <v>11247</v>
      </c>
      <c r="D20" s="236">
        <v>15</v>
      </c>
      <c r="E20" s="242">
        <v>1587</v>
      </c>
      <c r="F20" s="23">
        <v>252428</v>
      </c>
    </row>
    <row r="21" spans="1:8">
      <c r="A21" s="224" t="s">
        <v>9</v>
      </c>
      <c r="B21" s="236">
        <v>489</v>
      </c>
      <c r="C21" s="22">
        <v>135429</v>
      </c>
      <c r="D21" s="236">
        <v>52</v>
      </c>
      <c r="E21" s="242">
        <v>11589</v>
      </c>
      <c r="F21" s="23">
        <v>3252788</v>
      </c>
      <c r="H21" s="48"/>
    </row>
    <row r="22" spans="1:8">
      <c r="A22" s="224" t="s">
        <v>10</v>
      </c>
      <c r="B22" s="236">
        <v>401</v>
      </c>
      <c r="C22" s="22">
        <v>133314</v>
      </c>
      <c r="D22" s="236">
        <v>40</v>
      </c>
      <c r="E22" s="242">
        <v>9687</v>
      </c>
      <c r="F22" s="23">
        <v>3101111</v>
      </c>
      <c r="H22" s="20"/>
    </row>
    <row r="23" spans="1:8">
      <c r="A23" s="224" t="s">
        <v>11</v>
      </c>
      <c r="B23" s="237">
        <v>648</v>
      </c>
      <c r="C23" s="238">
        <v>174823</v>
      </c>
      <c r="D23" s="237">
        <v>73</v>
      </c>
      <c r="E23" s="243">
        <v>17196</v>
      </c>
      <c r="F23" s="239">
        <v>4105461</v>
      </c>
    </row>
    <row r="24" spans="1:8" ht="13.5" thickBot="1">
      <c r="A24" s="231" t="s">
        <v>12</v>
      </c>
      <c r="B24" s="49">
        <f>SUM(B13:B23)</f>
        <v>2595</v>
      </c>
      <c r="C24" s="228">
        <f>SUM(C13:C23)</f>
        <v>631217</v>
      </c>
      <c r="D24" s="55">
        <f>SUM(D13:D23)</f>
        <v>326</v>
      </c>
      <c r="E24" s="230">
        <v>95082</v>
      </c>
      <c r="F24" s="240">
        <f>SUM(F13:F23)</f>
        <v>14842915</v>
      </c>
      <c r="G24" s="51"/>
    </row>
    <row r="26" spans="1:8">
      <c r="A26" s="192" t="s">
        <v>297</v>
      </c>
    </row>
  </sheetData>
  <mergeCells count="4">
    <mergeCell ref="B11:C11"/>
    <mergeCell ref="D11:E11"/>
    <mergeCell ref="A11:A12"/>
    <mergeCell ref="F11:F12"/>
  </mergeCells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X26"/>
  <sheetViews>
    <sheetView topLeftCell="A8" zoomScale="110" zoomScaleNormal="110" workbookViewId="0">
      <selection activeCell="B20" sqref="B20"/>
    </sheetView>
  </sheetViews>
  <sheetFormatPr baseColWidth="10" defaultColWidth="10.7109375" defaultRowHeight="12.75"/>
  <cols>
    <col min="1" max="1" width="21.85546875" style="1" customWidth="1"/>
    <col min="2" max="2" width="17.42578125" style="1" customWidth="1"/>
    <col min="3" max="3" width="15.85546875" style="1" customWidth="1"/>
    <col min="4" max="4" width="13.85546875" style="1" customWidth="1"/>
    <col min="5" max="5" width="11.5703125" style="1" customWidth="1"/>
    <col min="6" max="6" width="13.42578125" style="1" customWidth="1"/>
    <col min="7" max="7" width="11.5703125" style="1" customWidth="1"/>
    <col min="8" max="8" width="12.28515625" style="1" customWidth="1"/>
    <col min="9" max="9" width="13.7109375" style="1" customWidth="1"/>
    <col min="10" max="10" width="13.5703125" style="1" customWidth="1"/>
    <col min="11" max="13" width="11.5703125" style="1" customWidth="1"/>
    <col min="14" max="14" width="12.85546875" style="1" customWidth="1"/>
    <col min="20" max="20" width="11.5703125" style="1" customWidth="1"/>
    <col min="21" max="22" width="12.85546875" style="1" customWidth="1"/>
    <col min="23" max="23" width="12.7109375" style="1" customWidth="1"/>
    <col min="24" max="24" width="13.42578125" style="1" customWidth="1"/>
  </cols>
  <sheetData>
    <row r="8" spans="1:10">
      <c r="A8" s="12" t="s">
        <v>295</v>
      </c>
    </row>
    <row r="9" spans="1:10">
      <c r="A9" s="12" t="s">
        <v>294</v>
      </c>
    </row>
    <row r="10" spans="1:10" ht="13.5" thickBot="1">
      <c r="A10" s="2"/>
    </row>
    <row r="11" spans="1:10" ht="32.25" customHeight="1" thickBot="1">
      <c r="A11" s="181">
        <v>2022</v>
      </c>
      <c r="B11" s="185" t="s">
        <v>71</v>
      </c>
      <c r="C11" s="186"/>
      <c r="D11" s="186"/>
      <c r="E11" s="185" t="s">
        <v>72</v>
      </c>
      <c r="F11" s="186"/>
      <c r="G11" s="186"/>
      <c r="H11" s="190"/>
      <c r="I11" s="188" t="s">
        <v>73</v>
      </c>
      <c r="J11" s="180" t="s">
        <v>296</v>
      </c>
    </row>
    <row r="12" spans="1:10" ht="38.25">
      <c r="A12" s="184"/>
      <c r="B12" s="187" t="s">
        <v>74</v>
      </c>
      <c r="C12" s="182" t="s">
        <v>75</v>
      </c>
      <c r="D12" s="182" t="s">
        <v>76</v>
      </c>
      <c r="E12" s="187" t="s">
        <v>77</v>
      </c>
      <c r="F12" s="182" t="s">
        <v>78</v>
      </c>
      <c r="G12" s="182" t="s">
        <v>79</v>
      </c>
      <c r="H12" s="191" t="s">
        <v>80</v>
      </c>
      <c r="I12" s="189"/>
      <c r="J12" s="183"/>
    </row>
    <row r="13" spans="1:10">
      <c r="A13" s="223" t="s">
        <v>0</v>
      </c>
      <c r="B13" s="52">
        <v>44313</v>
      </c>
      <c r="C13" s="52">
        <v>1461653</v>
      </c>
      <c r="D13" s="53">
        <v>3021793</v>
      </c>
      <c r="E13" s="52">
        <v>1038865.88</v>
      </c>
      <c r="F13" s="52">
        <v>98986.15</v>
      </c>
      <c r="G13" s="52">
        <v>718671.13</v>
      </c>
      <c r="H13" s="52">
        <v>20523.11</v>
      </c>
      <c r="I13" s="225">
        <f t="shared" ref="I13:I23" si="0">SUM(B13:H13)</f>
        <v>6404805.2700000005</v>
      </c>
      <c r="J13" s="54">
        <v>154</v>
      </c>
    </row>
    <row r="14" spans="1:10">
      <c r="A14" s="224" t="s">
        <v>1</v>
      </c>
      <c r="B14" s="52">
        <v>81151</v>
      </c>
      <c r="C14" s="52">
        <v>277889</v>
      </c>
      <c r="D14" s="53">
        <v>1185275</v>
      </c>
      <c r="E14" s="52">
        <v>199418.66</v>
      </c>
      <c r="F14" s="52">
        <v>145797.79999999999</v>
      </c>
      <c r="G14" s="52">
        <v>160904.9</v>
      </c>
      <c r="H14" s="52">
        <v>14936.29</v>
      </c>
      <c r="I14" s="226">
        <f t="shared" si="0"/>
        <v>2065372.65</v>
      </c>
      <c r="J14" s="54">
        <v>51</v>
      </c>
    </row>
    <row r="15" spans="1:10">
      <c r="A15" s="224" t="s">
        <v>2</v>
      </c>
      <c r="B15" s="52">
        <v>20171</v>
      </c>
      <c r="C15" s="52">
        <v>1862149</v>
      </c>
      <c r="D15" s="53">
        <v>3627111</v>
      </c>
      <c r="E15" s="52">
        <v>2540722.6800000002</v>
      </c>
      <c r="F15" s="52">
        <v>154576.87</v>
      </c>
      <c r="G15" s="52">
        <v>166131.92000000001</v>
      </c>
      <c r="H15" s="52">
        <v>3940.97</v>
      </c>
      <c r="I15" s="226">
        <f t="shared" si="0"/>
        <v>8374803.4399999995</v>
      </c>
      <c r="J15" s="54">
        <v>181</v>
      </c>
    </row>
    <row r="16" spans="1:10">
      <c r="A16" s="224" t="s">
        <v>3</v>
      </c>
      <c r="B16" s="52">
        <v>58811</v>
      </c>
      <c r="C16" s="52">
        <v>3514199</v>
      </c>
      <c r="D16" s="53">
        <v>7019267</v>
      </c>
      <c r="E16" s="52">
        <v>3654599.29</v>
      </c>
      <c r="F16" s="52">
        <v>323775.49</v>
      </c>
      <c r="G16" s="52">
        <v>288466.86</v>
      </c>
      <c r="H16" s="52">
        <v>11298.63</v>
      </c>
      <c r="I16" s="226">
        <f t="shared" si="0"/>
        <v>14870417.27</v>
      </c>
      <c r="J16" s="54">
        <v>296</v>
      </c>
    </row>
    <row r="17" spans="1:16">
      <c r="A17" s="224" t="s">
        <v>4</v>
      </c>
      <c r="B17" s="52">
        <v>134083</v>
      </c>
      <c r="C17" s="52">
        <v>1140849</v>
      </c>
      <c r="D17" s="53">
        <v>3046209</v>
      </c>
      <c r="E17" s="52">
        <v>912860.65</v>
      </c>
      <c r="F17" s="52">
        <v>527429.21</v>
      </c>
      <c r="G17" s="52">
        <v>87941.03</v>
      </c>
      <c r="H17" s="52">
        <v>19805.23</v>
      </c>
      <c r="I17" s="226">
        <f t="shared" si="0"/>
        <v>5869177.120000001</v>
      </c>
      <c r="J17" s="54">
        <v>198</v>
      </c>
    </row>
    <row r="18" spans="1:16">
      <c r="A18" s="224" t="s">
        <v>5</v>
      </c>
      <c r="B18" s="52">
        <v>28278</v>
      </c>
      <c r="C18" s="52">
        <v>315368</v>
      </c>
      <c r="D18" s="53">
        <v>651301</v>
      </c>
      <c r="E18" s="52">
        <v>95514.71</v>
      </c>
      <c r="F18" s="52">
        <v>96943.54</v>
      </c>
      <c r="G18" s="52">
        <v>55610.28</v>
      </c>
      <c r="H18" s="52">
        <v>7539.04</v>
      </c>
      <c r="I18" s="226">
        <f t="shared" si="0"/>
        <v>1250554.57</v>
      </c>
      <c r="J18" s="54">
        <v>49</v>
      </c>
    </row>
    <row r="19" spans="1:16">
      <c r="A19" s="224" t="s">
        <v>6</v>
      </c>
      <c r="B19" s="52">
        <v>2116</v>
      </c>
      <c r="C19" s="52">
        <v>104844</v>
      </c>
      <c r="D19" s="53">
        <v>302824</v>
      </c>
      <c r="E19" s="52">
        <v>0</v>
      </c>
      <c r="F19" s="52">
        <v>13653.05</v>
      </c>
      <c r="G19" s="52">
        <v>6706.2</v>
      </c>
      <c r="H19" s="52">
        <v>6397.88</v>
      </c>
      <c r="I19" s="226">
        <f t="shared" si="0"/>
        <v>436541.13</v>
      </c>
      <c r="J19" s="54">
        <v>23</v>
      </c>
    </row>
    <row r="20" spans="1:16">
      <c r="A20" s="224" t="s">
        <v>7</v>
      </c>
      <c r="B20" s="52">
        <v>124115</v>
      </c>
      <c r="C20" s="52">
        <v>280660</v>
      </c>
      <c r="D20" s="53">
        <v>1051247</v>
      </c>
      <c r="E20" s="52">
        <v>249285.2</v>
      </c>
      <c r="F20" s="52">
        <v>186887.57</v>
      </c>
      <c r="G20" s="52">
        <v>24999.599999999999</v>
      </c>
      <c r="H20" s="52">
        <v>2771.17</v>
      </c>
      <c r="I20" s="226">
        <f t="shared" si="0"/>
        <v>1919965.54</v>
      </c>
      <c r="J20" s="54">
        <v>76</v>
      </c>
    </row>
    <row r="21" spans="1:16">
      <c r="A21" s="224" t="s">
        <v>9</v>
      </c>
      <c r="B21" s="52">
        <v>185141</v>
      </c>
      <c r="C21" s="52">
        <v>5419832</v>
      </c>
      <c r="D21" s="53">
        <v>10361792</v>
      </c>
      <c r="E21" s="52">
        <v>56265.55</v>
      </c>
      <c r="F21" s="52">
        <v>400295.67</v>
      </c>
      <c r="G21" s="52">
        <v>1837386.56</v>
      </c>
      <c r="H21" s="52">
        <v>166227.20000000001</v>
      </c>
      <c r="I21" s="226">
        <f t="shared" si="0"/>
        <v>18426939.98</v>
      </c>
      <c r="J21" s="54">
        <v>487</v>
      </c>
    </row>
    <row r="22" spans="1:16">
      <c r="A22" s="224" t="s">
        <v>10</v>
      </c>
      <c r="B22" s="52">
        <v>433290</v>
      </c>
      <c r="C22" s="52">
        <v>4610959</v>
      </c>
      <c r="D22" s="53">
        <v>12162764</v>
      </c>
      <c r="E22" s="52">
        <v>2719251.76</v>
      </c>
      <c r="F22" s="52">
        <v>642604.36</v>
      </c>
      <c r="G22" s="52">
        <v>2047924.52</v>
      </c>
      <c r="H22" s="52">
        <v>246391.69</v>
      </c>
      <c r="I22" s="226">
        <f t="shared" si="0"/>
        <v>22863185.329999998</v>
      </c>
      <c r="J22" s="54">
        <v>395</v>
      </c>
    </row>
    <row r="23" spans="1:16">
      <c r="A23" s="224" t="s">
        <v>11</v>
      </c>
      <c r="B23" s="52">
        <v>90156</v>
      </c>
      <c r="C23" s="52">
        <v>7696577</v>
      </c>
      <c r="D23" s="53">
        <v>14111949</v>
      </c>
      <c r="E23" s="52">
        <v>5345182.5599999996</v>
      </c>
      <c r="F23" s="52">
        <v>802571.88</v>
      </c>
      <c r="G23" s="52">
        <v>639722.28</v>
      </c>
      <c r="H23" s="52">
        <v>33454.980000000003</v>
      </c>
      <c r="I23" s="227">
        <f t="shared" si="0"/>
        <v>28719613.699999999</v>
      </c>
      <c r="J23" s="54">
        <v>642</v>
      </c>
    </row>
    <row r="24" spans="1:16" ht="13.5" thickBot="1">
      <c r="A24" s="231" t="s">
        <v>12</v>
      </c>
      <c r="B24" s="55">
        <f t="shared" ref="B24:J24" si="1">SUM(B13:B23)</f>
        <v>1201625</v>
      </c>
      <c r="C24" s="229">
        <f t="shared" si="1"/>
        <v>26684979</v>
      </c>
      <c r="D24" s="230">
        <f t="shared" si="1"/>
        <v>56541532</v>
      </c>
      <c r="E24" s="55">
        <f t="shared" si="1"/>
        <v>16811966.940000001</v>
      </c>
      <c r="F24" s="229">
        <f t="shared" si="1"/>
        <v>3393521.59</v>
      </c>
      <c r="G24" s="229">
        <f t="shared" si="1"/>
        <v>6034465.2800000003</v>
      </c>
      <c r="H24" s="230">
        <f t="shared" si="1"/>
        <v>533286.19000000006</v>
      </c>
      <c r="I24" s="55">
        <f t="shared" si="1"/>
        <v>111201376</v>
      </c>
      <c r="J24" s="50">
        <f t="shared" si="1"/>
        <v>2552</v>
      </c>
      <c r="K24" s="56"/>
      <c r="L24" s="57"/>
    </row>
    <row r="25" spans="1:16">
      <c r="I25" s="11"/>
      <c r="N25" s="47"/>
      <c r="P25" s="56"/>
    </row>
    <row r="26" spans="1:16">
      <c r="A26" s="192" t="s">
        <v>297</v>
      </c>
      <c r="D26" s="11"/>
    </row>
  </sheetData>
  <mergeCells count="5">
    <mergeCell ref="B11:D11"/>
    <mergeCell ref="E11:H11"/>
    <mergeCell ref="I11:I12"/>
    <mergeCell ref="J11:J12"/>
    <mergeCell ref="A11:A12"/>
  </mergeCells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H45"/>
  <sheetViews>
    <sheetView zoomScale="110" zoomScaleNormal="110" workbookViewId="0">
      <selection activeCell="A34" sqref="A34:C34"/>
    </sheetView>
  </sheetViews>
  <sheetFormatPr baseColWidth="10" defaultColWidth="10.7109375" defaultRowHeight="12.75"/>
  <cols>
    <col min="1" max="1" width="34.42578125" style="1" customWidth="1"/>
    <col min="2" max="2" width="17.7109375" style="1" customWidth="1"/>
    <col min="3" max="3" width="16.7109375" style="1" customWidth="1"/>
  </cols>
  <sheetData>
    <row r="8" spans="1:4" ht="15.75">
      <c r="A8" s="194" t="s">
        <v>298</v>
      </c>
      <c r="B8" s="193"/>
      <c r="C8" s="193"/>
      <c r="D8" s="58"/>
    </row>
    <row r="9" spans="1:4" ht="15.75">
      <c r="A9" s="195" t="s">
        <v>299</v>
      </c>
      <c r="B9" s="195"/>
      <c r="C9" s="195"/>
      <c r="D9" s="58"/>
    </row>
    <row r="10" spans="1:4" ht="15.75">
      <c r="A10" s="195"/>
      <c r="B10" s="195"/>
      <c r="C10" s="195"/>
      <c r="D10" s="121"/>
    </row>
    <row r="11" spans="1:4" ht="44.25" customHeight="1">
      <c r="A11" s="59" t="s">
        <v>81</v>
      </c>
      <c r="B11" s="60" t="s">
        <v>12</v>
      </c>
      <c r="C11" s="61" t="s">
        <v>82</v>
      </c>
      <c r="D11" s="62"/>
    </row>
    <row r="12" spans="1:4" ht="15">
      <c r="A12" s="63" t="s">
        <v>83</v>
      </c>
      <c r="B12" s="64">
        <v>70541</v>
      </c>
      <c r="C12" s="65">
        <v>75102</v>
      </c>
      <c r="D12" s="66"/>
    </row>
    <row r="13" spans="1:4" ht="24">
      <c r="A13" s="67" t="s">
        <v>84</v>
      </c>
      <c r="B13" s="68">
        <v>47128</v>
      </c>
      <c r="C13" s="69">
        <v>37658</v>
      </c>
      <c r="D13" s="70"/>
    </row>
    <row r="14" spans="1:4" ht="14.25">
      <c r="A14" s="67" t="s">
        <v>85</v>
      </c>
      <c r="B14" s="68">
        <v>1913</v>
      </c>
      <c r="C14" s="69">
        <v>2735</v>
      </c>
      <c r="D14" s="70"/>
    </row>
    <row r="15" spans="1:4" ht="15">
      <c r="A15" s="71" t="s">
        <v>86</v>
      </c>
      <c r="B15" s="72">
        <v>56964</v>
      </c>
      <c r="C15" s="73">
        <v>53540</v>
      </c>
      <c r="D15" s="66"/>
    </row>
    <row r="16" spans="1:4" ht="14.25">
      <c r="A16" s="67" t="s">
        <v>87</v>
      </c>
      <c r="B16" s="68">
        <v>37992</v>
      </c>
      <c r="C16" s="69">
        <v>28503</v>
      </c>
      <c r="D16" s="70"/>
    </row>
    <row r="17" spans="1:8" ht="14.25">
      <c r="A17" s="74" t="s">
        <v>88</v>
      </c>
      <c r="B17" s="68">
        <v>23077</v>
      </c>
      <c r="C17" s="69">
        <v>29974</v>
      </c>
      <c r="D17" s="75"/>
      <c r="E17" s="76"/>
    </row>
    <row r="18" spans="1:8" ht="15">
      <c r="A18" s="71" t="s">
        <v>89</v>
      </c>
      <c r="B18" s="72">
        <v>-4105</v>
      </c>
      <c r="C18" s="73">
        <v>-4937</v>
      </c>
      <c r="D18" s="77"/>
      <c r="G18" s="47"/>
      <c r="H18" s="47"/>
    </row>
    <row r="19" spans="1:8">
      <c r="A19" s="78" t="s">
        <v>90</v>
      </c>
      <c r="B19" s="68">
        <v>44481</v>
      </c>
      <c r="C19" s="69">
        <v>58196</v>
      </c>
    </row>
    <row r="20" spans="1:8">
      <c r="A20" s="67" t="s">
        <v>91</v>
      </c>
      <c r="B20" s="68">
        <v>10170</v>
      </c>
      <c r="C20" s="69">
        <v>8640</v>
      </c>
    </row>
    <row r="21" spans="1:8">
      <c r="A21" s="78" t="s">
        <v>92</v>
      </c>
      <c r="B21" s="68">
        <v>824</v>
      </c>
      <c r="C21" s="69">
        <v>690</v>
      </c>
    </row>
    <row r="22" spans="1:8">
      <c r="A22" s="78" t="s">
        <v>93</v>
      </c>
      <c r="B22" s="68">
        <v>5418</v>
      </c>
      <c r="C22" s="69">
        <v>4051</v>
      </c>
    </row>
    <row r="23" spans="1:8">
      <c r="A23" s="78" t="s">
        <v>94</v>
      </c>
      <c r="B23" s="68">
        <v>1075</v>
      </c>
      <c r="C23" s="69">
        <v>1048</v>
      </c>
    </row>
    <row r="24" spans="1:8">
      <c r="A24" s="78" t="s">
        <v>95</v>
      </c>
      <c r="B24" s="68"/>
      <c r="C24" s="69"/>
    </row>
    <row r="25" spans="1:8" ht="24">
      <c r="A25" s="71" t="s">
        <v>96</v>
      </c>
      <c r="B25" s="72">
        <v>33901</v>
      </c>
      <c r="C25" s="73">
        <v>46737</v>
      </c>
    </row>
    <row r="26" spans="1:8">
      <c r="A26" s="78" t="s">
        <v>97</v>
      </c>
      <c r="B26" s="68">
        <v>16089</v>
      </c>
      <c r="C26" s="69">
        <v>20051</v>
      </c>
    </row>
    <row r="27" spans="1:8">
      <c r="A27" s="78" t="s">
        <v>98</v>
      </c>
      <c r="B27" s="68">
        <v>17818</v>
      </c>
      <c r="C27" s="69">
        <v>26777</v>
      </c>
    </row>
    <row r="28" spans="1:8">
      <c r="A28" s="78" t="s">
        <v>99</v>
      </c>
      <c r="B28" s="68">
        <v>1373</v>
      </c>
      <c r="C28" s="69">
        <v>1052</v>
      </c>
    </row>
    <row r="29" spans="1:8">
      <c r="A29" s="78" t="s">
        <v>100</v>
      </c>
      <c r="B29" s="68">
        <v>85</v>
      </c>
      <c r="C29" s="69">
        <v>111</v>
      </c>
    </row>
    <row r="30" spans="1:8" ht="24">
      <c r="A30" s="71" t="s">
        <v>101</v>
      </c>
      <c r="B30" s="72">
        <v>16531</v>
      </c>
      <c r="C30" s="73">
        <v>25835</v>
      </c>
      <c r="D30" s="79"/>
    </row>
    <row r="31" spans="1:8" ht="15">
      <c r="A31" s="80" t="s">
        <v>102</v>
      </c>
      <c r="B31" s="81">
        <f>B30/B36</f>
        <v>13775.833333333334</v>
      </c>
      <c r="C31" s="82">
        <f>C30/C36</f>
        <v>19873.076923076922</v>
      </c>
      <c r="D31" s="83"/>
      <c r="E31" s="47"/>
    </row>
    <row r="32" spans="1:8" ht="15">
      <c r="A32" s="84"/>
      <c r="B32" s="85"/>
      <c r="C32" s="85"/>
      <c r="D32" s="86"/>
    </row>
    <row r="33" spans="1:4" ht="15.75">
      <c r="A33" s="196" t="s">
        <v>300</v>
      </c>
      <c r="B33" s="87"/>
      <c r="C33" s="87"/>
      <c r="D33" s="86"/>
    </row>
    <row r="34" spans="1:4" ht="15.75" thickBot="1">
      <c r="A34" s="195" t="s">
        <v>301</v>
      </c>
      <c r="B34" s="195"/>
      <c r="C34" s="195"/>
      <c r="D34" s="86"/>
    </row>
    <row r="35" spans="1:4" ht="36">
      <c r="A35" s="59" t="s">
        <v>103</v>
      </c>
      <c r="B35" s="60" t="s">
        <v>12</v>
      </c>
      <c r="C35" s="61" t="s">
        <v>82</v>
      </c>
      <c r="D35" s="86"/>
    </row>
    <row r="36" spans="1:4" ht="24">
      <c r="A36" s="78" t="s">
        <v>104</v>
      </c>
      <c r="B36" s="88">
        <v>1.2</v>
      </c>
      <c r="C36" s="89">
        <v>1.3</v>
      </c>
      <c r="D36" s="86"/>
    </row>
    <row r="37" spans="1:4" ht="15">
      <c r="A37" s="78" t="s">
        <v>105</v>
      </c>
      <c r="B37" s="68">
        <v>91.62</v>
      </c>
      <c r="C37" s="69">
        <v>117.24</v>
      </c>
      <c r="D37" s="86"/>
    </row>
    <row r="38" spans="1:4" ht="15">
      <c r="A38" s="78" t="s">
        <v>106</v>
      </c>
      <c r="B38" s="68">
        <v>93.37</v>
      </c>
      <c r="C38" s="69">
        <v>75.72</v>
      </c>
      <c r="D38" s="86"/>
    </row>
    <row r="39" spans="1:4" ht="15">
      <c r="A39" s="90" t="s">
        <v>107</v>
      </c>
      <c r="B39" s="91">
        <f>B37/B36</f>
        <v>76.350000000000009</v>
      </c>
      <c r="C39" s="92">
        <f>C37/C36</f>
        <v>90.184615384615384</v>
      </c>
      <c r="D39" s="86"/>
    </row>
    <row r="40" spans="1:4" ht="15">
      <c r="A40" s="90" t="s">
        <v>108</v>
      </c>
      <c r="B40" s="91">
        <f>B38/B36</f>
        <v>77.808333333333337</v>
      </c>
      <c r="C40" s="93">
        <f>C38/C36</f>
        <v>58.246153846153845</v>
      </c>
      <c r="D40" s="86"/>
    </row>
    <row r="41" spans="1:4" ht="24">
      <c r="A41" s="78" t="s">
        <v>109</v>
      </c>
      <c r="B41" s="68">
        <v>18165</v>
      </c>
      <c r="C41" s="94">
        <v>13426</v>
      </c>
      <c r="D41" s="86"/>
    </row>
    <row r="42" spans="1:4" ht="24">
      <c r="A42" s="78" t="s">
        <v>110</v>
      </c>
      <c r="B42" s="68">
        <v>1681</v>
      </c>
      <c r="C42" s="69">
        <v>1582</v>
      </c>
      <c r="D42" s="86"/>
    </row>
    <row r="43" spans="1:4" ht="15">
      <c r="A43" s="95" t="s">
        <v>111</v>
      </c>
      <c r="B43" s="96">
        <f>(B41+B42)/B38</f>
        <v>212.5522116311449</v>
      </c>
      <c r="C43" s="97">
        <f>(C41+C42)/C38</f>
        <v>198.20390913893291</v>
      </c>
      <c r="D43" s="86"/>
    </row>
    <row r="44" spans="1:4" ht="15">
      <c r="A44" s="86"/>
      <c r="B44" s="86"/>
      <c r="C44" s="86"/>
      <c r="D44" s="98"/>
    </row>
    <row r="45" spans="1:4" ht="15">
      <c r="A45" s="86"/>
      <c r="B45" s="86"/>
      <c r="C45" s="86"/>
      <c r="D45" s="98"/>
    </row>
  </sheetData>
  <mergeCells count="4">
    <mergeCell ref="A8:C8"/>
    <mergeCell ref="A9:C9"/>
    <mergeCell ref="A10:C10"/>
    <mergeCell ref="A34:C34"/>
  </mergeCells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4" sqref="G24"/>
    </sheetView>
  </sheetViews>
  <sheetFormatPr baseColWidth="10" defaultRowHeight="12.7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S36"/>
  <sheetViews>
    <sheetView topLeftCell="H13" zoomScale="110" zoomScaleNormal="110" workbookViewId="0">
      <selection activeCell="K35" sqref="K35"/>
    </sheetView>
  </sheetViews>
  <sheetFormatPr baseColWidth="10" defaultColWidth="10.7109375" defaultRowHeight="12.75"/>
  <cols>
    <col min="2" max="2" width="13" style="1" customWidth="1"/>
    <col min="3" max="3" width="12.42578125" style="1" customWidth="1"/>
    <col min="4" max="4" width="18.28515625" style="1" customWidth="1"/>
    <col min="5" max="5" width="21" style="1" customWidth="1"/>
    <col min="6" max="6" width="21.28515625" style="1" customWidth="1"/>
    <col min="7" max="7" width="19.5703125" style="1" customWidth="1"/>
    <col min="8" max="8" width="16.7109375" style="1" customWidth="1"/>
  </cols>
  <sheetData>
    <row r="8" spans="1:19" ht="15.75" thickBot="1">
      <c r="A8" s="2"/>
      <c r="B8" s="12"/>
      <c r="C8" s="2"/>
      <c r="D8" s="2"/>
      <c r="E8" s="2"/>
      <c r="F8" s="2"/>
      <c r="G8" s="2"/>
      <c r="H8" s="2"/>
      <c r="K8" s="126" t="s">
        <v>302</v>
      </c>
    </row>
    <row r="9" spans="1:19" ht="13.5" thickBot="1">
      <c r="A9" s="211"/>
      <c r="B9" s="207" t="s">
        <v>305</v>
      </c>
      <c r="C9" s="207" t="s">
        <v>146</v>
      </c>
      <c r="D9" s="207" t="s">
        <v>306</v>
      </c>
      <c r="E9" s="207" t="s">
        <v>307</v>
      </c>
      <c r="F9" s="207" t="s">
        <v>308</v>
      </c>
      <c r="G9" s="207" t="s">
        <v>147</v>
      </c>
      <c r="H9" s="208" t="s">
        <v>148</v>
      </c>
      <c r="K9" s="127" t="s">
        <v>303</v>
      </c>
    </row>
    <row r="10" spans="1:19" ht="25.5">
      <c r="A10" s="212" t="s">
        <v>304</v>
      </c>
      <c r="B10" s="209">
        <v>109629</v>
      </c>
      <c r="C10" s="209">
        <v>109668</v>
      </c>
      <c r="D10" s="209">
        <v>106520</v>
      </c>
      <c r="E10" s="209">
        <v>106556</v>
      </c>
      <c r="F10" s="209">
        <v>106506</v>
      </c>
      <c r="G10" s="209">
        <v>106546</v>
      </c>
      <c r="H10" s="210">
        <v>277654</v>
      </c>
    </row>
    <row r="11" spans="1:19">
      <c r="A11" s="197" t="s">
        <v>149</v>
      </c>
      <c r="B11" s="198">
        <v>109663</v>
      </c>
      <c r="C11" s="198">
        <v>109446</v>
      </c>
      <c r="D11" s="198">
        <v>107998</v>
      </c>
      <c r="E11" s="198">
        <v>107778</v>
      </c>
      <c r="F11" s="198">
        <v>107976</v>
      </c>
      <c r="G11" s="198">
        <v>107754</v>
      </c>
      <c r="H11" s="199">
        <v>229677</v>
      </c>
    </row>
    <row r="12" spans="1:19" ht="39.75" customHeight="1">
      <c r="A12" s="200" t="s">
        <v>150</v>
      </c>
      <c r="B12" s="201">
        <v>105951</v>
      </c>
      <c r="C12" s="201">
        <v>106107</v>
      </c>
      <c r="D12" s="201">
        <v>106419</v>
      </c>
      <c r="E12" s="201">
        <v>106576</v>
      </c>
      <c r="F12" s="201">
        <v>106382</v>
      </c>
      <c r="G12" s="201">
        <v>106538</v>
      </c>
      <c r="H12" s="202">
        <v>244123</v>
      </c>
    </row>
    <row r="13" spans="1:19">
      <c r="A13" s="200" t="s">
        <v>151</v>
      </c>
      <c r="B13" s="201">
        <v>105895</v>
      </c>
      <c r="C13" s="201">
        <v>106147</v>
      </c>
      <c r="D13" s="201">
        <v>107400</v>
      </c>
      <c r="E13" s="201">
        <v>107652</v>
      </c>
      <c r="F13" s="201">
        <v>107364</v>
      </c>
      <c r="G13" s="201">
        <v>107616</v>
      </c>
      <c r="H13" s="202">
        <v>236101</v>
      </c>
    </row>
    <row r="14" spans="1:19">
      <c r="A14" s="200" t="s">
        <v>152</v>
      </c>
      <c r="B14" s="201">
        <v>102301</v>
      </c>
      <c r="C14" s="201">
        <v>102285</v>
      </c>
      <c r="D14" s="201">
        <v>102600</v>
      </c>
      <c r="E14" s="201">
        <v>102585</v>
      </c>
      <c r="F14" s="201">
        <v>102574</v>
      </c>
      <c r="G14" s="201">
        <v>102559</v>
      </c>
      <c r="H14" s="202">
        <v>234902</v>
      </c>
      <c r="S14" s="104"/>
    </row>
    <row r="15" spans="1:19">
      <c r="A15" s="200" t="s">
        <v>153</v>
      </c>
      <c r="B15" s="148">
        <v>99683</v>
      </c>
      <c r="C15" s="148">
        <v>99667</v>
      </c>
      <c r="D15" s="148">
        <v>103041</v>
      </c>
      <c r="E15" s="148">
        <v>103025</v>
      </c>
      <c r="F15" s="148">
        <v>102950</v>
      </c>
      <c r="G15" s="148">
        <v>102934</v>
      </c>
      <c r="H15" s="203">
        <v>233360</v>
      </c>
    </row>
    <row r="16" spans="1:19">
      <c r="A16" s="200" t="s">
        <v>154</v>
      </c>
      <c r="B16" s="148">
        <v>99348</v>
      </c>
      <c r="C16" s="148">
        <v>99457</v>
      </c>
      <c r="D16" s="148">
        <v>102281</v>
      </c>
      <c r="E16" s="148">
        <v>102392</v>
      </c>
      <c r="F16" s="148">
        <v>102282</v>
      </c>
      <c r="G16" s="148">
        <v>102394</v>
      </c>
      <c r="H16" s="203">
        <v>234195</v>
      </c>
    </row>
    <row r="17" spans="1:8">
      <c r="A17" s="200" t="s">
        <v>155</v>
      </c>
      <c r="B17" s="148">
        <v>97172</v>
      </c>
      <c r="C17" s="148">
        <v>96879</v>
      </c>
      <c r="D17" s="148">
        <v>99505</v>
      </c>
      <c r="E17" s="148">
        <v>99211</v>
      </c>
      <c r="F17" s="148">
        <v>99456</v>
      </c>
      <c r="G17" s="148">
        <v>99161</v>
      </c>
      <c r="H17" s="203">
        <v>223035</v>
      </c>
    </row>
    <row r="18" spans="1:8">
      <c r="A18" s="200" t="s">
        <v>156</v>
      </c>
      <c r="B18" s="148">
        <v>90419</v>
      </c>
      <c r="C18" s="148">
        <v>90274</v>
      </c>
      <c r="D18" s="148">
        <v>91293</v>
      </c>
      <c r="E18" s="148">
        <v>91149</v>
      </c>
      <c r="F18" s="148">
        <v>91205</v>
      </c>
      <c r="G18" s="148">
        <v>91067</v>
      </c>
      <c r="H18" s="203">
        <v>217721</v>
      </c>
    </row>
    <row r="19" spans="1:8">
      <c r="A19" s="200" t="s">
        <v>157</v>
      </c>
      <c r="B19" s="148">
        <v>82823</v>
      </c>
      <c r="C19" s="148">
        <v>82901</v>
      </c>
      <c r="D19" s="148">
        <v>83652</v>
      </c>
      <c r="E19" s="148">
        <v>83733</v>
      </c>
      <c r="F19" s="148">
        <v>83816</v>
      </c>
      <c r="G19" s="148">
        <v>83896</v>
      </c>
      <c r="H19" s="203">
        <v>209699</v>
      </c>
    </row>
    <row r="20" spans="1:8">
      <c r="A20" s="200" t="s">
        <v>158</v>
      </c>
      <c r="B20" s="148">
        <v>83179</v>
      </c>
      <c r="C20" s="148">
        <v>82779</v>
      </c>
      <c r="D20" s="148">
        <v>85108</v>
      </c>
      <c r="E20" s="148">
        <v>84708</v>
      </c>
      <c r="F20" s="148">
        <v>84992</v>
      </c>
      <c r="G20" s="148">
        <v>84593</v>
      </c>
      <c r="H20" s="203">
        <v>195157</v>
      </c>
    </row>
    <row r="21" spans="1:8">
      <c r="A21" s="200" t="s">
        <v>159</v>
      </c>
      <c r="B21" s="148">
        <v>85285</v>
      </c>
      <c r="C21" s="148">
        <v>85380</v>
      </c>
      <c r="D21" s="148">
        <v>89151</v>
      </c>
      <c r="E21" s="148">
        <v>89243</v>
      </c>
      <c r="F21" s="148">
        <v>89038</v>
      </c>
      <c r="G21" s="148">
        <v>89131</v>
      </c>
      <c r="H21" s="203">
        <v>189729</v>
      </c>
    </row>
    <row r="22" spans="1:8">
      <c r="A22" s="200" t="s">
        <v>160</v>
      </c>
      <c r="B22" s="148">
        <v>82999</v>
      </c>
      <c r="C22" s="148">
        <v>82908</v>
      </c>
      <c r="D22" s="148">
        <v>84065</v>
      </c>
      <c r="E22" s="148">
        <v>83975</v>
      </c>
      <c r="F22" s="148">
        <v>83971</v>
      </c>
      <c r="G22" s="148">
        <v>83878</v>
      </c>
      <c r="H22" s="203">
        <v>184910</v>
      </c>
    </row>
    <row r="23" spans="1:8">
      <c r="A23" s="200" t="s">
        <v>161</v>
      </c>
      <c r="B23" s="148">
        <v>79817</v>
      </c>
      <c r="C23" s="148">
        <v>79966</v>
      </c>
      <c r="D23" s="148">
        <v>80225</v>
      </c>
      <c r="E23" s="148">
        <v>80374</v>
      </c>
      <c r="F23" s="148">
        <v>80083</v>
      </c>
      <c r="G23" s="148">
        <v>80233</v>
      </c>
      <c r="H23" s="203">
        <v>179044</v>
      </c>
    </row>
    <row r="24" spans="1:8">
      <c r="A24" s="200" t="s">
        <v>162</v>
      </c>
      <c r="B24" s="148">
        <v>80517</v>
      </c>
      <c r="C24" s="148">
        <v>80547</v>
      </c>
      <c r="D24" s="148">
        <v>80490</v>
      </c>
      <c r="E24" s="148">
        <v>80522</v>
      </c>
      <c r="F24" s="148">
        <v>80337</v>
      </c>
      <c r="G24" s="148">
        <v>80369</v>
      </c>
      <c r="H24" s="203">
        <v>179204</v>
      </c>
    </row>
    <row r="25" spans="1:8">
      <c r="A25" s="200" t="s">
        <v>163</v>
      </c>
      <c r="B25" s="148">
        <v>80544</v>
      </c>
      <c r="C25" s="148">
        <v>80452</v>
      </c>
      <c r="D25" s="148">
        <v>80954</v>
      </c>
      <c r="E25" s="148">
        <v>80863</v>
      </c>
      <c r="F25" s="148">
        <v>80590</v>
      </c>
      <c r="G25" s="148">
        <v>80497</v>
      </c>
      <c r="H25" s="203">
        <v>170949</v>
      </c>
    </row>
    <row r="26" spans="1:8">
      <c r="A26" s="200" t="s">
        <v>164</v>
      </c>
      <c r="B26" s="148">
        <v>82864</v>
      </c>
      <c r="C26" s="148">
        <v>82639</v>
      </c>
      <c r="D26" s="148">
        <v>83674</v>
      </c>
      <c r="E26" s="148">
        <v>83450</v>
      </c>
      <c r="F26" s="148">
        <v>83262</v>
      </c>
      <c r="G26" s="148">
        <v>83037</v>
      </c>
      <c r="H26" s="203">
        <v>166166</v>
      </c>
    </row>
    <row r="27" spans="1:8">
      <c r="A27" s="200" t="s">
        <v>165</v>
      </c>
      <c r="B27" s="148">
        <v>80846</v>
      </c>
      <c r="C27" s="148">
        <v>80953</v>
      </c>
      <c r="D27" s="148">
        <v>82750</v>
      </c>
      <c r="E27" s="148">
        <v>82853</v>
      </c>
      <c r="F27" s="148">
        <v>82192</v>
      </c>
      <c r="G27" s="148">
        <v>82299</v>
      </c>
      <c r="H27" s="203">
        <v>164279</v>
      </c>
    </row>
    <row r="28" spans="1:8">
      <c r="A28" s="200" t="s">
        <v>166</v>
      </c>
      <c r="B28" s="148">
        <v>81419</v>
      </c>
      <c r="C28" s="148">
        <v>81401</v>
      </c>
      <c r="D28" s="148">
        <v>82396</v>
      </c>
      <c r="E28" s="148">
        <v>82380</v>
      </c>
      <c r="F28" s="148">
        <v>82032</v>
      </c>
      <c r="G28" s="148">
        <v>82016</v>
      </c>
      <c r="H28" s="203">
        <v>163852</v>
      </c>
    </row>
    <row r="29" spans="1:8">
      <c r="A29" s="200" t="s">
        <v>167</v>
      </c>
      <c r="B29" s="148">
        <v>80813</v>
      </c>
      <c r="C29" s="148">
        <v>80835</v>
      </c>
      <c r="D29" s="148">
        <v>82868</v>
      </c>
      <c r="E29" s="148">
        <v>82888</v>
      </c>
      <c r="F29" s="148">
        <v>82558</v>
      </c>
      <c r="G29" s="148">
        <v>82582</v>
      </c>
      <c r="H29" s="203">
        <v>163563</v>
      </c>
    </row>
    <row r="30" spans="1:8">
      <c r="A30" s="200" t="s">
        <v>168</v>
      </c>
      <c r="B30" s="148">
        <v>80277</v>
      </c>
      <c r="C30" s="148">
        <v>80229</v>
      </c>
      <c r="D30" s="148">
        <v>82275</v>
      </c>
      <c r="E30" s="148">
        <v>82229</v>
      </c>
      <c r="F30" s="148">
        <v>81740</v>
      </c>
      <c r="G30" s="148">
        <v>81695</v>
      </c>
      <c r="H30" s="203">
        <v>155375</v>
      </c>
    </row>
    <row r="31" spans="1:8">
      <c r="A31" s="200" t="s">
        <v>169</v>
      </c>
      <c r="B31" s="148">
        <v>81789</v>
      </c>
      <c r="C31" s="148">
        <v>81570</v>
      </c>
      <c r="D31" s="148">
        <v>82549</v>
      </c>
      <c r="E31" s="148">
        <v>82326</v>
      </c>
      <c r="F31" s="148">
        <v>81963</v>
      </c>
      <c r="G31" s="148">
        <v>81741</v>
      </c>
      <c r="H31" s="203">
        <v>151236</v>
      </c>
    </row>
    <row r="32" spans="1:8" ht="13.5" thickBot="1">
      <c r="A32" s="204" t="s">
        <v>170</v>
      </c>
      <c r="B32" s="205">
        <v>79273</v>
      </c>
      <c r="C32" s="205">
        <v>79307</v>
      </c>
      <c r="D32" s="205">
        <v>80842</v>
      </c>
      <c r="E32" s="205">
        <v>80876</v>
      </c>
      <c r="F32" s="205">
        <v>80231</v>
      </c>
      <c r="G32" s="205">
        <v>80270</v>
      </c>
      <c r="H32" s="206">
        <v>155137</v>
      </c>
    </row>
    <row r="33" spans="1:11">
      <c r="A33" s="2"/>
      <c r="B33" s="2"/>
      <c r="C33" s="2"/>
      <c r="D33" s="2"/>
      <c r="E33" s="2"/>
      <c r="F33" s="2"/>
      <c r="G33" s="2"/>
      <c r="H33" s="2"/>
    </row>
    <row r="34" spans="1:11">
      <c r="A34" s="2"/>
      <c r="B34" s="2"/>
      <c r="C34" s="2"/>
      <c r="D34" s="2"/>
      <c r="E34" s="2"/>
      <c r="F34" s="2"/>
      <c r="G34" s="2"/>
      <c r="H34" s="2"/>
      <c r="I34" s="47"/>
    </row>
    <row r="35" spans="1:11">
      <c r="A35" s="2"/>
      <c r="B35" s="2"/>
      <c r="C35" s="2"/>
      <c r="D35" s="2"/>
      <c r="E35" s="2"/>
      <c r="F35" s="2"/>
      <c r="G35" s="2"/>
      <c r="H35" s="2"/>
      <c r="K35" s="213" t="s">
        <v>309</v>
      </c>
    </row>
    <row r="36" spans="1:11">
      <c r="A36" s="2"/>
      <c r="B36" s="2"/>
      <c r="C36" s="2"/>
      <c r="D36" s="2"/>
      <c r="E36" s="2"/>
      <c r="F36" s="2"/>
      <c r="G36" s="2"/>
      <c r="H36" s="2"/>
    </row>
  </sheetData>
  <mergeCells count="7">
    <mergeCell ref="G9:G10"/>
    <mergeCell ref="H9:H10"/>
    <mergeCell ref="B9:B10"/>
    <mergeCell ref="C9:C10"/>
    <mergeCell ref="D9:D10"/>
    <mergeCell ref="E9:E10"/>
    <mergeCell ref="F9:F10"/>
  </mergeCells>
  <pageMargins left="0.7" right="0.7" top="0.75" bottom="0.75" header="0.51180555555555496" footer="0.51180555555555496"/>
  <pageSetup paperSize="9" firstPageNumber="0" orientation="portrait" horizontalDpi="300" verticalDpi="300" r:id="rId1"/>
  <ignoredErrors>
    <ignoredError sqref="A11:A32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D42"/>
  <sheetViews>
    <sheetView zoomScale="92" zoomScaleNormal="110" workbookViewId="0">
      <selection activeCell="B10" sqref="B10:D10"/>
    </sheetView>
  </sheetViews>
  <sheetFormatPr baseColWidth="10" defaultColWidth="10.7109375" defaultRowHeight="12.75"/>
  <sheetData>
    <row r="8" spans="1:4">
      <c r="A8" s="122" t="s">
        <v>171</v>
      </c>
      <c r="B8" s="127"/>
      <c r="C8" s="127"/>
      <c r="D8" s="127"/>
    </row>
    <row r="9" spans="1:4">
      <c r="A9" s="127"/>
      <c r="B9" s="127"/>
      <c r="C9" s="127"/>
      <c r="D9" s="127"/>
    </row>
    <row r="10" spans="1:4" ht="15">
      <c r="A10" s="259" t="s">
        <v>172</v>
      </c>
      <c r="B10" s="260">
        <v>2001</v>
      </c>
      <c r="C10" s="260">
        <v>2011</v>
      </c>
      <c r="D10" s="261">
        <v>2021</v>
      </c>
    </row>
    <row r="11" spans="1:4">
      <c r="A11" s="262" t="s">
        <v>173</v>
      </c>
      <c r="B11" s="263">
        <v>25.5</v>
      </c>
      <c r="C11" s="263">
        <v>27.9</v>
      </c>
      <c r="D11" s="264">
        <v>33.1</v>
      </c>
    </row>
    <row r="12" spans="1:4">
      <c r="A12" s="262" t="s">
        <v>174</v>
      </c>
      <c r="B12" s="263">
        <v>40.5</v>
      </c>
      <c r="C12" s="263">
        <v>38.6</v>
      </c>
      <c r="D12" s="264">
        <v>37.4</v>
      </c>
    </row>
    <row r="13" spans="1:4">
      <c r="A13" s="262" t="s">
        <v>175</v>
      </c>
      <c r="B13" s="263">
        <v>4.7</v>
      </c>
      <c r="C13" s="263">
        <v>3.9</v>
      </c>
      <c r="D13" s="264">
        <v>3.2</v>
      </c>
    </row>
    <row r="14" spans="1:4">
      <c r="A14" s="265" t="s">
        <v>176</v>
      </c>
      <c r="B14" s="266">
        <v>29.4</v>
      </c>
      <c r="C14" s="266">
        <v>29.5</v>
      </c>
      <c r="D14" s="267">
        <v>26.3</v>
      </c>
    </row>
    <row r="15" spans="1:4">
      <c r="A15" s="127"/>
      <c r="B15" s="127"/>
      <c r="C15" s="127"/>
      <c r="D15" s="127"/>
    </row>
    <row r="16" spans="1:4">
      <c r="A16" s="122" t="s">
        <v>342</v>
      </c>
    </row>
    <row r="17" spans="1:1">
      <c r="A17" s="127" t="s">
        <v>310</v>
      </c>
    </row>
    <row r="18" spans="1:1">
      <c r="A18" s="127"/>
    </row>
    <row r="42" spans="1:2">
      <c r="A42" s="214" t="s">
        <v>311</v>
      </c>
      <c r="B42" s="213"/>
    </row>
  </sheetData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MI30"/>
  <sheetViews>
    <sheetView zoomScale="110" zoomScaleNormal="110" workbookViewId="0">
      <selection activeCell="K29" sqref="K29"/>
    </sheetView>
  </sheetViews>
  <sheetFormatPr baseColWidth="10" defaultColWidth="11.42578125" defaultRowHeight="15"/>
  <cols>
    <col min="1" max="1" width="14" style="105" customWidth="1"/>
    <col min="2" max="1023" width="11.42578125" style="105"/>
  </cols>
  <sheetData>
    <row r="8" spans="1:4" ht="15.75" thickBot="1">
      <c r="A8" s="222" t="s">
        <v>190</v>
      </c>
    </row>
    <row r="9" spans="1:4">
      <c r="A9" s="215">
        <v>2022</v>
      </c>
      <c r="B9" s="216">
        <v>2022</v>
      </c>
      <c r="D9" s="106" t="s">
        <v>316</v>
      </c>
    </row>
    <row r="10" spans="1:4">
      <c r="A10" s="217" t="s">
        <v>240</v>
      </c>
      <c r="B10" s="218">
        <v>0</v>
      </c>
      <c r="D10" s="106" t="s">
        <v>177</v>
      </c>
    </row>
    <row r="11" spans="1:4">
      <c r="A11" s="217" t="s">
        <v>255</v>
      </c>
      <c r="B11" s="218">
        <v>53.07</v>
      </c>
    </row>
    <row r="12" spans="1:4">
      <c r="A12" s="217" t="s">
        <v>315</v>
      </c>
      <c r="B12" s="218">
        <v>78.98</v>
      </c>
    </row>
    <row r="13" spans="1:4">
      <c r="A13" s="217" t="s">
        <v>314</v>
      </c>
      <c r="B13" s="218">
        <v>113</v>
      </c>
    </row>
    <row r="14" spans="1:4">
      <c r="A14" s="217" t="s">
        <v>221</v>
      </c>
      <c r="B14" s="218">
        <v>176.92</v>
      </c>
    </row>
    <row r="15" spans="1:4">
      <c r="A15" s="217" t="s">
        <v>313</v>
      </c>
      <c r="B15" s="218">
        <v>228.05</v>
      </c>
    </row>
    <row r="16" spans="1:4">
      <c r="A16" s="217" t="s">
        <v>195</v>
      </c>
      <c r="B16" s="218">
        <v>248.5</v>
      </c>
    </row>
    <row r="17" spans="1:2">
      <c r="A17" s="217" t="s">
        <v>237</v>
      </c>
      <c r="B17" s="218">
        <v>442</v>
      </c>
    </row>
    <row r="18" spans="1:2">
      <c r="A18" s="217" t="s">
        <v>312</v>
      </c>
      <c r="B18" s="218">
        <v>578.91999999999996</v>
      </c>
    </row>
    <row r="19" spans="1:2">
      <c r="A19" s="217" t="s">
        <v>178</v>
      </c>
      <c r="B19" s="218">
        <v>593</v>
      </c>
    </row>
    <row r="20" spans="1:2">
      <c r="A20" s="217" t="s">
        <v>179</v>
      </c>
      <c r="B20" s="218">
        <v>676.1</v>
      </c>
    </row>
    <row r="21" spans="1:2">
      <c r="A21" s="217" t="s">
        <v>180</v>
      </c>
      <c r="B21" s="218">
        <v>1023.7</v>
      </c>
    </row>
    <row r="22" spans="1:2">
      <c r="A22" s="217" t="s">
        <v>181</v>
      </c>
      <c r="B22" s="218">
        <v>1061.3</v>
      </c>
    </row>
    <row r="23" spans="1:2">
      <c r="A23" s="217" t="s">
        <v>182</v>
      </c>
      <c r="B23" s="218">
        <v>1155.6199999999999</v>
      </c>
    </row>
    <row r="24" spans="1:2">
      <c r="A24" s="217" t="s">
        <v>183</v>
      </c>
      <c r="B24" s="218">
        <v>1281</v>
      </c>
    </row>
    <row r="25" spans="1:2">
      <c r="A25" s="217" t="s">
        <v>184</v>
      </c>
      <c r="B25" s="218">
        <v>1378.57</v>
      </c>
    </row>
    <row r="26" spans="1:2">
      <c r="A26" s="217" t="s">
        <v>185</v>
      </c>
      <c r="B26" s="218">
        <v>2666.4</v>
      </c>
    </row>
    <row r="27" spans="1:2">
      <c r="A27" s="217" t="s">
        <v>186</v>
      </c>
      <c r="B27" s="218">
        <v>3614.78</v>
      </c>
    </row>
    <row r="28" spans="1:2">
      <c r="A28" s="217" t="s">
        <v>187</v>
      </c>
      <c r="B28" s="218">
        <v>8227.14</v>
      </c>
    </row>
    <row r="29" spans="1:2">
      <c r="A29" s="217" t="s">
        <v>188</v>
      </c>
      <c r="B29" s="218">
        <v>15779.2096</v>
      </c>
    </row>
    <row r="30" spans="1:2" ht="15.75" thickBot="1">
      <c r="A30" s="219" t="s">
        <v>189</v>
      </c>
      <c r="B30" s="220">
        <v>17558.150000000001</v>
      </c>
    </row>
  </sheetData>
  <mergeCells count="1">
    <mergeCell ref="A9:B9"/>
  </mergeCells>
  <pageMargins left="0.7" right="0.7" top="0.75" bottom="0.75" header="0.51180555555555496" footer="0.51180555555555496"/>
  <pageSetup paperSize="9" firstPageNumber="0"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LY41"/>
  <sheetViews>
    <sheetView zoomScale="110" zoomScaleNormal="110" workbookViewId="0">
      <selection activeCell="K4" sqref="K4"/>
    </sheetView>
  </sheetViews>
  <sheetFormatPr baseColWidth="10" defaultColWidth="9.140625" defaultRowHeight="15"/>
  <cols>
    <col min="1" max="1" width="14.42578125" style="105" customWidth="1"/>
    <col min="2" max="2" width="9.85546875" style="105" customWidth="1"/>
    <col min="3" max="3" width="9.7109375" style="105" customWidth="1"/>
    <col min="4" max="4" width="9.140625" style="105"/>
    <col min="5" max="5" width="9.42578125" style="105" customWidth="1"/>
    <col min="6" max="1013" width="9.140625" style="105"/>
  </cols>
  <sheetData>
    <row r="6" spans="1:8">
      <c r="A6" s="106"/>
      <c r="B6" s="106"/>
      <c r="C6" s="106"/>
      <c r="D6" s="106"/>
      <c r="E6" s="106"/>
      <c r="G6" s="106"/>
      <c r="H6" s="106"/>
    </row>
    <row r="7" spans="1:8">
      <c r="A7" s="107"/>
      <c r="B7" s="106"/>
      <c r="C7" s="106"/>
      <c r="D7" s="106"/>
      <c r="E7" s="106"/>
      <c r="G7" s="221" t="s">
        <v>318</v>
      </c>
      <c r="H7" s="106"/>
    </row>
    <row r="8" spans="1:8">
      <c r="A8" s="106"/>
      <c r="B8" s="106"/>
      <c r="C8" s="106"/>
      <c r="D8" s="106"/>
      <c r="E8" s="106"/>
      <c r="F8" s="106"/>
      <c r="G8" s="221" t="s">
        <v>319</v>
      </c>
      <c r="H8" s="106"/>
    </row>
    <row r="9" spans="1:8" ht="15.75" thickBot="1">
      <c r="A9" s="106"/>
      <c r="B9" s="106"/>
      <c r="C9" s="106"/>
      <c r="D9" s="106"/>
      <c r="E9" s="106"/>
      <c r="F9" s="106"/>
      <c r="G9" s="106"/>
      <c r="H9" s="106"/>
    </row>
    <row r="10" spans="1:8" ht="43.5" customHeight="1" thickBot="1">
      <c r="A10" s="125">
        <v>2022</v>
      </c>
      <c r="B10" s="124" t="s">
        <v>192</v>
      </c>
      <c r="C10" s="120" t="s">
        <v>193</v>
      </c>
      <c r="D10" s="124" t="s">
        <v>16</v>
      </c>
      <c r="E10" s="255" t="s">
        <v>317</v>
      </c>
      <c r="F10" s="106"/>
      <c r="G10" s="106"/>
      <c r="H10" s="106"/>
    </row>
    <row r="11" spans="1:8">
      <c r="A11" s="252" t="s">
        <v>194</v>
      </c>
      <c r="B11" s="17">
        <v>7.65</v>
      </c>
      <c r="C11" s="22">
        <v>1.1499999999999999</v>
      </c>
      <c r="D11" s="110">
        <f t="shared" ref="D11:D20" si="0">SUM(B11:C11)</f>
        <v>8.8000000000000007</v>
      </c>
      <c r="E11" s="256">
        <f t="shared" ref="E11:E20" si="1">B11/D11</f>
        <v>0.86931818181818177</v>
      </c>
      <c r="F11" s="106"/>
      <c r="G11" s="106"/>
      <c r="H11" s="106"/>
    </row>
    <row r="12" spans="1:8">
      <c r="A12" s="224" t="s">
        <v>184</v>
      </c>
      <c r="B12" s="22">
        <v>6.45</v>
      </c>
      <c r="C12" s="22">
        <v>2.44</v>
      </c>
      <c r="D12" s="110">
        <f t="shared" si="0"/>
        <v>8.89</v>
      </c>
      <c r="E12" s="256">
        <f t="shared" si="1"/>
        <v>0.72553430821147358</v>
      </c>
      <c r="F12" s="106"/>
      <c r="G12" s="106"/>
      <c r="H12" s="106"/>
    </row>
    <row r="13" spans="1:8">
      <c r="A13" s="224" t="s">
        <v>178</v>
      </c>
      <c r="B13" s="22">
        <v>9.82</v>
      </c>
      <c r="C13" s="22">
        <v>5.24</v>
      </c>
      <c r="D13" s="110">
        <f t="shared" si="0"/>
        <v>15.06</v>
      </c>
      <c r="E13" s="256">
        <f t="shared" si="1"/>
        <v>0.65205843293492693</v>
      </c>
      <c r="F13" s="106"/>
      <c r="G13" s="106"/>
      <c r="H13" s="106"/>
    </row>
    <row r="14" spans="1:8">
      <c r="A14" s="224" t="s">
        <v>181</v>
      </c>
      <c r="B14" s="22">
        <v>18</v>
      </c>
      <c r="C14" s="22">
        <v>3.62</v>
      </c>
      <c r="D14" s="110">
        <f t="shared" si="0"/>
        <v>21.62</v>
      </c>
      <c r="E14" s="256">
        <f t="shared" si="1"/>
        <v>0.83256244218316366</v>
      </c>
      <c r="F14" s="106"/>
      <c r="G14" s="106"/>
      <c r="H14" s="106"/>
    </row>
    <row r="15" spans="1:8">
      <c r="A15" s="224" t="s">
        <v>183</v>
      </c>
      <c r="B15" s="110">
        <v>15.5</v>
      </c>
      <c r="C15" s="111">
        <v>11.58</v>
      </c>
      <c r="D15" s="110">
        <f t="shared" si="0"/>
        <v>27.08</v>
      </c>
      <c r="E15" s="256">
        <f t="shared" si="1"/>
        <v>0.57237813884785826</v>
      </c>
      <c r="F15" s="106"/>
      <c r="G15" s="106"/>
      <c r="H15" s="106"/>
    </row>
    <row r="16" spans="1:8">
      <c r="A16" s="224" t="s">
        <v>195</v>
      </c>
      <c r="B16" s="110">
        <v>35.130000000000003</v>
      </c>
      <c r="C16" s="111">
        <v>12.38</v>
      </c>
      <c r="D16" s="110">
        <f t="shared" si="0"/>
        <v>47.510000000000005</v>
      </c>
      <c r="E16" s="256">
        <f t="shared" si="1"/>
        <v>0.73942327930961904</v>
      </c>
      <c r="F16" s="106"/>
      <c r="G16" s="106"/>
      <c r="H16" s="106"/>
    </row>
    <row r="17" spans="1:8">
      <c r="A17" s="224" t="s">
        <v>185</v>
      </c>
      <c r="B17" s="110">
        <v>52.29</v>
      </c>
      <c r="C17" s="111">
        <v>11.64</v>
      </c>
      <c r="D17" s="110">
        <f t="shared" si="0"/>
        <v>63.93</v>
      </c>
      <c r="E17" s="256">
        <f t="shared" si="1"/>
        <v>0.81792585640544346</v>
      </c>
      <c r="F17" s="106"/>
      <c r="G17" s="106"/>
      <c r="H17" s="106"/>
    </row>
    <row r="18" spans="1:8">
      <c r="A18" s="224" t="s">
        <v>189</v>
      </c>
      <c r="B18" s="110">
        <v>56.62</v>
      </c>
      <c r="C18" s="111">
        <v>12.33</v>
      </c>
      <c r="D18" s="110">
        <f t="shared" si="0"/>
        <v>68.95</v>
      </c>
      <c r="E18" s="256">
        <f t="shared" si="1"/>
        <v>0.82117476432197234</v>
      </c>
      <c r="F18" s="106"/>
      <c r="G18" s="106"/>
      <c r="H18" s="106"/>
    </row>
    <row r="19" spans="1:8">
      <c r="A19" s="224" t="s">
        <v>186</v>
      </c>
      <c r="B19" s="110">
        <v>59.8</v>
      </c>
      <c r="C19" s="111">
        <v>14.85</v>
      </c>
      <c r="D19" s="110">
        <f t="shared" si="0"/>
        <v>74.649999999999991</v>
      </c>
      <c r="E19" s="256">
        <f>B19/D19</f>
        <v>0.80107166778298733</v>
      </c>
      <c r="F19" s="106"/>
      <c r="G19" s="106"/>
      <c r="H19" s="106"/>
    </row>
    <row r="20" spans="1:8">
      <c r="A20" s="224" t="s">
        <v>187</v>
      </c>
      <c r="B20" s="110">
        <v>87.42</v>
      </c>
      <c r="C20" s="111">
        <v>25.58</v>
      </c>
      <c r="D20" s="110">
        <f t="shared" si="0"/>
        <v>113</v>
      </c>
      <c r="E20" s="256">
        <f t="shared" si="1"/>
        <v>0.77362831858407077</v>
      </c>
      <c r="F20" s="106"/>
      <c r="G20" s="106"/>
      <c r="H20" s="106"/>
    </row>
    <row r="21" spans="1:8" ht="15.75" thickBot="1">
      <c r="A21" s="253" t="s">
        <v>188</v>
      </c>
      <c r="B21" s="254"/>
      <c r="C21" s="254">
        <v>291.39999999999998</v>
      </c>
      <c r="D21" s="254">
        <v>291.39999999999998</v>
      </c>
      <c r="E21" s="257"/>
      <c r="F21" s="106"/>
      <c r="G21" s="106"/>
      <c r="H21" s="106"/>
    </row>
    <row r="22" spans="1:8">
      <c r="A22" s="106"/>
      <c r="B22" s="106"/>
      <c r="C22" s="106"/>
      <c r="D22" s="106"/>
      <c r="E22" s="106"/>
      <c r="F22" s="106"/>
      <c r="G22" s="106"/>
      <c r="H22" s="106"/>
    </row>
    <row r="23" spans="1:8">
      <c r="A23" s="106"/>
      <c r="B23" s="106"/>
      <c r="C23" s="106"/>
      <c r="D23" s="106"/>
      <c r="E23" s="106"/>
      <c r="F23" s="106"/>
      <c r="G23" s="106"/>
      <c r="H23" s="106"/>
    </row>
    <row r="24" spans="1:8">
      <c r="A24" s="106"/>
      <c r="B24" s="106"/>
      <c r="C24" s="106"/>
      <c r="D24" s="106"/>
      <c r="E24" s="106"/>
      <c r="F24" s="106"/>
      <c r="G24" s="106" t="s">
        <v>191</v>
      </c>
      <c r="H24" s="106"/>
    </row>
    <row r="25" spans="1:8">
      <c r="A25" s="112"/>
      <c r="B25" s="112"/>
      <c r="C25" s="112"/>
      <c r="D25" s="112"/>
      <c r="E25" s="112"/>
      <c r="F25" s="106"/>
      <c r="G25" s="106"/>
      <c r="H25" s="106"/>
    </row>
    <row r="26" spans="1:8">
      <c r="A26" s="112"/>
      <c r="B26" s="112"/>
      <c r="C26" s="112"/>
      <c r="D26" s="112"/>
      <c r="E26" s="112"/>
      <c r="F26" s="106"/>
      <c r="G26" s="106"/>
      <c r="H26" s="106"/>
    </row>
    <row r="27" spans="1:8">
      <c r="A27" s="113"/>
      <c r="B27" s="114"/>
      <c r="C27" s="115"/>
      <c r="D27" s="115"/>
      <c r="E27" s="112"/>
      <c r="F27" s="106"/>
      <c r="G27" s="106"/>
      <c r="H27" s="106"/>
    </row>
    <row r="28" spans="1:8">
      <c r="A28" s="116"/>
      <c r="B28" s="108"/>
      <c r="C28" s="109"/>
      <c r="D28" s="109"/>
      <c r="E28" s="117"/>
    </row>
    <row r="29" spans="1:8">
      <c r="A29" s="116"/>
      <c r="B29" s="108"/>
      <c r="C29" s="109"/>
      <c r="D29" s="109"/>
      <c r="E29" s="117"/>
    </row>
    <row r="30" spans="1:8">
      <c r="A30" s="116"/>
      <c r="B30" s="108"/>
      <c r="C30" s="109"/>
      <c r="D30" s="109"/>
      <c r="E30" s="117"/>
    </row>
    <row r="31" spans="1:8">
      <c r="A31" s="116"/>
      <c r="B31" s="108"/>
      <c r="C31" s="109"/>
      <c r="D31" s="109"/>
      <c r="E31" s="117"/>
    </row>
    <row r="32" spans="1:8">
      <c r="A32" s="116"/>
      <c r="B32" s="108"/>
      <c r="C32" s="109"/>
      <c r="D32" s="109"/>
      <c r="E32" s="117"/>
    </row>
    <row r="33" spans="1:5">
      <c r="A33" s="116"/>
      <c r="B33" s="108"/>
      <c r="C33" s="109"/>
      <c r="D33" s="109"/>
      <c r="E33" s="117"/>
    </row>
    <row r="34" spans="1:5">
      <c r="A34" s="116"/>
      <c r="B34" s="108"/>
      <c r="C34" s="109"/>
      <c r="D34" s="109"/>
      <c r="E34" s="117"/>
    </row>
    <row r="35" spans="1:5">
      <c r="A35" s="116"/>
      <c r="B35" s="108"/>
      <c r="C35" s="109"/>
      <c r="D35" s="109"/>
      <c r="E35" s="117"/>
    </row>
    <row r="36" spans="1:5">
      <c r="A36" s="116"/>
      <c r="B36" s="108"/>
      <c r="C36" s="109"/>
      <c r="D36" s="109"/>
      <c r="E36" s="117"/>
    </row>
    <row r="37" spans="1:5">
      <c r="A37" s="117"/>
      <c r="B37" s="117"/>
      <c r="C37" s="117"/>
      <c r="D37" s="117"/>
      <c r="E37" s="117"/>
    </row>
    <row r="38" spans="1:5">
      <c r="A38" s="117"/>
      <c r="B38" s="117"/>
      <c r="C38" s="117"/>
      <c r="D38" s="117"/>
      <c r="E38" s="117"/>
    </row>
    <row r="39" spans="1:5">
      <c r="A39" s="117"/>
      <c r="B39" s="117"/>
      <c r="C39" s="117"/>
      <c r="D39" s="117"/>
      <c r="E39" s="117"/>
    </row>
    <row r="40" spans="1:5">
      <c r="A40" s="117"/>
      <c r="B40" s="117"/>
      <c r="C40" s="117"/>
      <c r="D40" s="117"/>
      <c r="E40" s="117"/>
    </row>
    <row r="41" spans="1:5">
      <c r="A41" s="117"/>
      <c r="B41" s="117"/>
      <c r="C41" s="117"/>
      <c r="D41" s="117"/>
      <c r="E41" s="117"/>
    </row>
  </sheetData>
  <pageMargins left="0.75" right="0.75" top="1" bottom="1" header="0.51180555555555496" footer="0.51180555555555496"/>
  <pageSetup paperSize="9" firstPageNumber="0"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06"/>
  <sheetViews>
    <sheetView topLeftCell="A22" zoomScale="110" zoomScaleNormal="110" workbookViewId="0">
      <selection activeCell="F29" sqref="F29"/>
    </sheetView>
  </sheetViews>
  <sheetFormatPr baseColWidth="10" defaultColWidth="11.42578125" defaultRowHeight="15"/>
  <cols>
    <col min="1" max="1" width="14.7109375" style="1" customWidth="1"/>
    <col min="2" max="2" width="14.140625" bestFit="1" customWidth="1"/>
    <col min="3" max="3" width="13.140625" bestFit="1" customWidth="1"/>
    <col min="4" max="4" width="14.140625" bestFit="1" customWidth="1"/>
    <col min="6" max="14" width="11.42578125" style="99"/>
    <col min="15" max="15" width="18.7109375" style="99" customWidth="1"/>
    <col min="16" max="17" width="14.140625" style="99" bestFit="1" customWidth="1"/>
    <col min="18" max="18" width="13.28515625" style="99" customWidth="1"/>
    <col min="19" max="1024" width="11.42578125" style="99"/>
  </cols>
  <sheetData>
    <row r="1" spans="1:1024">
      <c r="B1" t="s">
        <v>197</v>
      </c>
    </row>
    <row r="7" spans="1:1024">
      <c r="A7"/>
      <c r="E7" s="99"/>
      <c r="AMJ7"/>
    </row>
    <row r="8" spans="1:1024">
      <c r="A8"/>
      <c r="E8" s="99"/>
      <c r="F8" s="118" t="s">
        <v>215</v>
      </c>
      <c r="O8" s="269"/>
      <c r="P8" s="269"/>
      <c r="Q8" s="269"/>
      <c r="R8" s="269"/>
      <c r="T8" s="118" t="s">
        <v>217</v>
      </c>
      <c r="AMJ8"/>
    </row>
    <row r="9" spans="1:1024">
      <c r="A9"/>
      <c r="B9" s="269" t="s">
        <v>198</v>
      </c>
      <c r="E9" s="99"/>
      <c r="F9" s="118" t="s">
        <v>216</v>
      </c>
      <c r="O9" s="269"/>
      <c r="P9" s="269" t="s">
        <v>199</v>
      </c>
      <c r="Q9" s="269"/>
      <c r="R9" s="269"/>
      <c r="T9" s="118" t="s">
        <v>218</v>
      </c>
      <c r="AMJ9"/>
    </row>
    <row r="10" spans="1:1024">
      <c r="A10"/>
      <c r="E10" s="99"/>
      <c r="O10" s="269"/>
      <c r="P10" s="269"/>
      <c r="Q10" s="269"/>
      <c r="R10" s="269"/>
      <c r="AMJ10"/>
    </row>
    <row r="11" spans="1:1024" s="99" customFormat="1">
      <c r="A11" s="261">
        <v>2022</v>
      </c>
      <c r="B11" s="260" t="s">
        <v>321</v>
      </c>
      <c r="C11" s="260" t="s">
        <v>322</v>
      </c>
      <c r="D11" s="261" t="s">
        <v>320</v>
      </c>
      <c r="O11" s="261">
        <v>2022</v>
      </c>
      <c r="P11" s="270" t="s">
        <v>321</v>
      </c>
      <c r="Q11" s="270" t="s">
        <v>322</v>
      </c>
      <c r="R11" s="271" t="s">
        <v>320</v>
      </c>
    </row>
    <row r="12" spans="1:1024" s="99" customFormat="1">
      <c r="A12" s="272" t="s">
        <v>181</v>
      </c>
      <c r="B12" s="258">
        <v>13975247</v>
      </c>
      <c r="C12" s="258">
        <v>92664</v>
      </c>
      <c r="D12" s="258">
        <v>14067911</v>
      </c>
      <c r="O12" s="272" t="s">
        <v>188</v>
      </c>
      <c r="P12" s="258">
        <v>64583912</v>
      </c>
      <c r="Q12" s="258">
        <v>2023644</v>
      </c>
      <c r="R12" s="258">
        <v>66607556</v>
      </c>
    </row>
    <row r="13" spans="1:1024" s="99" customFormat="1">
      <c r="A13" s="272" t="s">
        <v>201</v>
      </c>
      <c r="B13" s="258">
        <v>10377875</v>
      </c>
      <c r="C13" s="258">
        <v>210122</v>
      </c>
      <c r="D13" s="258">
        <v>10587997</v>
      </c>
      <c r="O13" s="272" t="s">
        <v>185</v>
      </c>
      <c r="P13" s="258">
        <v>15706448</v>
      </c>
      <c r="Q13" s="258">
        <v>1849770</v>
      </c>
      <c r="R13" s="258">
        <v>17556218</v>
      </c>
    </row>
    <row r="14" spans="1:1024" s="99" customFormat="1">
      <c r="A14" s="272" t="s">
        <v>183</v>
      </c>
      <c r="B14" s="258">
        <v>7487411</v>
      </c>
      <c r="C14" s="258">
        <v>150934</v>
      </c>
      <c r="D14" s="258">
        <v>7638345</v>
      </c>
      <c r="O14" s="272" t="s">
        <v>202</v>
      </c>
      <c r="P14" s="258">
        <v>4757741</v>
      </c>
      <c r="Q14" s="258">
        <v>6692929</v>
      </c>
      <c r="R14" s="258">
        <v>11450670</v>
      </c>
    </row>
    <row r="15" spans="1:1024" s="99" customFormat="1">
      <c r="A15" s="272" t="s">
        <v>178</v>
      </c>
      <c r="B15" s="258">
        <v>3777169</v>
      </c>
      <c r="C15" s="258">
        <v>344877</v>
      </c>
      <c r="D15" s="258">
        <v>4122046</v>
      </c>
      <c r="O15" s="272" t="s">
        <v>187</v>
      </c>
      <c r="P15" s="258">
        <v>9218582</v>
      </c>
      <c r="Q15" s="258">
        <v>1973746</v>
      </c>
      <c r="R15" s="258">
        <v>11192328</v>
      </c>
    </row>
    <row r="16" spans="1:1024" s="99" customFormat="1">
      <c r="A16" s="272" t="s">
        <v>184</v>
      </c>
      <c r="B16" s="258">
        <v>791361</v>
      </c>
      <c r="C16" s="258">
        <v>156900</v>
      </c>
      <c r="D16" s="258">
        <v>948261</v>
      </c>
      <c r="O16" s="272" t="s">
        <v>178</v>
      </c>
      <c r="P16" s="258">
        <v>718625</v>
      </c>
      <c r="Q16" s="258">
        <v>801424</v>
      </c>
      <c r="R16" s="258">
        <v>1520049</v>
      </c>
    </row>
    <row r="17" spans="1:18" s="99" customFormat="1">
      <c r="A17" s="272" t="s">
        <v>203</v>
      </c>
      <c r="B17" s="258">
        <v>839862</v>
      </c>
      <c r="C17" s="258">
        <v>0</v>
      </c>
      <c r="D17" s="258">
        <v>839862</v>
      </c>
      <c r="O17" s="272" t="s">
        <v>201</v>
      </c>
      <c r="P17" s="258">
        <v>1075560</v>
      </c>
      <c r="Q17" s="258">
        <v>414223</v>
      </c>
      <c r="R17" s="258">
        <v>1489783</v>
      </c>
    </row>
    <row r="18" spans="1:18" s="99" customFormat="1">
      <c r="A18" s="272" t="s">
        <v>204</v>
      </c>
      <c r="B18" s="258">
        <v>510289</v>
      </c>
      <c r="C18" s="258">
        <v>232872</v>
      </c>
      <c r="D18" s="258">
        <v>743161</v>
      </c>
      <c r="O18" s="272" t="s">
        <v>181</v>
      </c>
      <c r="P18" s="258">
        <v>351257</v>
      </c>
      <c r="Q18" s="258">
        <v>438034</v>
      </c>
      <c r="R18" s="258">
        <v>789291</v>
      </c>
    </row>
    <row r="19" spans="1:18" s="99" customFormat="1">
      <c r="A19" s="272" t="s">
        <v>187</v>
      </c>
      <c r="B19" s="258">
        <v>201247</v>
      </c>
      <c r="C19" s="258">
        <v>227962</v>
      </c>
      <c r="D19" s="258">
        <v>429209</v>
      </c>
      <c r="O19" s="272" t="s">
        <v>205</v>
      </c>
      <c r="P19" s="258">
        <v>386860</v>
      </c>
      <c r="Q19" s="258">
        <v>296136</v>
      </c>
      <c r="R19" s="258">
        <v>682996</v>
      </c>
    </row>
    <row r="20" spans="1:18" s="99" customFormat="1">
      <c r="A20" s="272" t="s">
        <v>206</v>
      </c>
      <c r="B20" s="258">
        <v>47747</v>
      </c>
      <c r="C20" s="258">
        <v>178287</v>
      </c>
      <c r="D20" s="258">
        <v>226034</v>
      </c>
      <c r="O20" s="272" t="s">
        <v>183</v>
      </c>
      <c r="P20" s="258">
        <v>181167</v>
      </c>
      <c r="Q20" s="258">
        <v>344845</v>
      </c>
      <c r="R20" s="258">
        <v>526012</v>
      </c>
    </row>
    <row r="21" spans="1:18" s="99" customFormat="1">
      <c r="A21" s="272" t="s">
        <v>207</v>
      </c>
      <c r="B21" s="258">
        <v>198154</v>
      </c>
      <c r="C21" s="258">
        <v>7942</v>
      </c>
      <c r="D21" s="258">
        <v>206096</v>
      </c>
      <c r="O21" s="272" t="s">
        <v>208</v>
      </c>
      <c r="P21" s="258">
        <v>0</v>
      </c>
      <c r="Q21" s="258">
        <v>486159</v>
      </c>
      <c r="R21" s="258">
        <v>486159</v>
      </c>
    </row>
    <row r="22" spans="1:18" s="99" customFormat="1">
      <c r="A22" s="273" t="s">
        <v>323</v>
      </c>
      <c r="B22" s="258">
        <v>192495</v>
      </c>
      <c r="C22" s="258">
        <v>13102</v>
      </c>
      <c r="D22" s="258">
        <v>205597</v>
      </c>
      <c r="O22" s="273" t="s">
        <v>206</v>
      </c>
      <c r="P22" s="258">
        <v>322511</v>
      </c>
      <c r="Q22" s="258">
        <v>24218</v>
      </c>
      <c r="R22" s="258">
        <v>346729</v>
      </c>
    </row>
    <row r="23" spans="1:18" s="99" customFormat="1">
      <c r="A23" s="272" t="s">
        <v>196</v>
      </c>
      <c r="B23" s="258">
        <v>147780</v>
      </c>
      <c r="C23" s="258">
        <v>3484</v>
      </c>
      <c r="D23" s="258">
        <v>151264</v>
      </c>
      <c r="O23" s="272" t="s">
        <v>209</v>
      </c>
      <c r="P23" s="258">
        <v>0</v>
      </c>
      <c r="Q23" s="258">
        <v>282913</v>
      </c>
      <c r="R23" s="258">
        <v>282913</v>
      </c>
    </row>
    <row r="24" spans="1:18" s="99" customFormat="1">
      <c r="A24" s="273" t="s">
        <v>195</v>
      </c>
      <c r="B24" s="258">
        <v>79402</v>
      </c>
      <c r="C24" s="258">
        <v>57695</v>
      </c>
      <c r="D24" s="258">
        <v>137097</v>
      </c>
      <c r="O24" s="273" t="s">
        <v>184</v>
      </c>
      <c r="P24" s="258">
        <v>179516</v>
      </c>
      <c r="Q24" s="258">
        <v>37602</v>
      </c>
      <c r="R24" s="258">
        <v>217118</v>
      </c>
    </row>
    <row r="25" spans="1:18" s="99" customFormat="1">
      <c r="A25" s="273" t="s">
        <v>313</v>
      </c>
      <c r="B25" s="258">
        <v>65683</v>
      </c>
      <c r="C25" s="258">
        <v>65815</v>
      </c>
      <c r="D25" s="258">
        <v>131498</v>
      </c>
      <c r="O25" s="273" t="s">
        <v>327</v>
      </c>
      <c r="P25" s="258">
        <v>192715</v>
      </c>
      <c r="Q25" s="258">
        <v>0</v>
      </c>
      <c r="R25" s="258">
        <v>192715</v>
      </c>
    </row>
    <row r="26" spans="1:18" s="99" customFormat="1">
      <c r="A26" s="272" t="s">
        <v>188</v>
      </c>
      <c r="B26" s="258">
        <v>40926</v>
      </c>
      <c r="C26" s="258">
        <v>11298</v>
      </c>
      <c r="D26" s="258">
        <v>52224</v>
      </c>
      <c r="O26" s="272" t="s">
        <v>196</v>
      </c>
      <c r="P26" s="258">
        <v>111280</v>
      </c>
      <c r="Q26" s="258">
        <v>3189</v>
      </c>
      <c r="R26" s="258">
        <v>114469</v>
      </c>
    </row>
    <row r="27" spans="1:18" s="99" customFormat="1">
      <c r="A27" s="272" t="s">
        <v>210</v>
      </c>
      <c r="B27" s="258">
        <v>27643</v>
      </c>
      <c r="C27" s="258">
        <v>14289</v>
      </c>
      <c r="D27" s="258">
        <v>41932</v>
      </c>
      <c r="O27" s="272" t="s">
        <v>211</v>
      </c>
      <c r="P27" s="258">
        <v>108340</v>
      </c>
      <c r="Q27" s="258">
        <v>0</v>
      </c>
      <c r="R27" s="258">
        <v>108340</v>
      </c>
    </row>
    <row r="28" spans="1:18" s="99" customFormat="1">
      <c r="A28" s="272" t="s">
        <v>212</v>
      </c>
      <c r="B28" s="258">
        <v>18792</v>
      </c>
      <c r="C28" s="258">
        <v>20985</v>
      </c>
      <c r="D28" s="258">
        <v>39777</v>
      </c>
      <c r="O28" s="272" t="s">
        <v>186</v>
      </c>
      <c r="P28" s="258">
        <v>33119</v>
      </c>
      <c r="Q28" s="258">
        <v>69214</v>
      </c>
      <c r="R28" s="258">
        <v>102333</v>
      </c>
    </row>
    <row r="29" spans="1:18" s="99" customFormat="1">
      <c r="A29" s="273" t="s">
        <v>324</v>
      </c>
      <c r="B29" s="258">
        <v>1905</v>
      </c>
      <c r="C29" s="258">
        <v>36140</v>
      </c>
      <c r="D29" s="258">
        <v>38045</v>
      </c>
      <c r="F29" s="279" t="s">
        <v>345</v>
      </c>
      <c r="O29" s="273" t="s">
        <v>213</v>
      </c>
      <c r="P29" s="258">
        <v>0</v>
      </c>
      <c r="Q29" s="258">
        <v>52396</v>
      </c>
      <c r="R29" s="258">
        <v>52396</v>
      </c>
    </row>
    <row r="30" spans="1:18" s="99" customFormat="1">
      <c r="A30" s="272" t="s">
        <v>214</v>
      </c>
      <c r="B30" s="258">
        <v>103</v>
      </c>
      <c r="C30" s="258">
        <v>30693</v>
      </c>
      <c r="D30" s="258">
        <v>30796</v>
      </c>
      <c r="O30" s="272" t="s">
        <v>341</v>
      </c>
      <c r="P30" s="258">
        <v>7198</v>
      </c>
      <c r="Q30" s="258">
        <v>39122</v>
      </c>
      <c r="R30" s="258">
        <v>46320</v>
      </c>
    </row>
    <row r="31" spans="1:18" s="99" customFormat="1">
      <c r="A31" s="273" t="s">
        <v>325</v>
      </c>
      <c r="B31" s="258">
        <v>0</v>
      </c>
      <c r="C31" s="258">
        <v>26953</v>
      </c>
      <c r="D31" s="258">
        <v>26953</v>
      </c>
      <c r="O31" s="273" t="s">
        <v>331</v>
      </c>
      <c r="P31" s="258">
        <v>25428</v>
      </c>
      <c r="Q31" s="258">
        <v>283</v>
      </c>
      <c r="R31" s="258">
        <v>25711</v>
      </c>
    </row>
    <row r="32" spans="1:18" s="99" customFormat="1">
      <c r="A32" s="273" t="s">
        <v>326</v>
      </c>
      <c r="B32" s="258">
        <v>1599</v>
      </c>
      <c r="C32" s="258">
        <v>21467</v>
      </c>
      <c r="D32" s="258">
        <v>23066</v>
      </c>
      <c r="F32" s="119"/>
      <c r="O32" s="273" t="s">
        <v>194</v>
      </c>
      <c r="P32" s="258">
        <v>0</v>
      </c>
      <c r="Q32" s="258">
        <v>21239</v>
      </c>
      <c r="R32" s="258">
        <v>21239</v>
      </c>
    </row>
    <row r="33" spans="1:20" s="99" customFormat="1">
      <c r="A33" s="272" t="s">
        <v>219</v>
      </c>
      <c r="B33" s="258">
        <v>11892</v>
      </c>
      <c r="C33" s="258">
        <v>9089</v>
      </c>
      <c r="D33" s="258">
        <v>20981</v>
      </c>
      <c r="O33" s="272" t="s">
        <v>220</v>
      </c>
      <c r="P33" s="258">
        <v>0</v>
      </c>
      <c r="Q33" s="258">
        <v>10986</v>
      </c>
      <c r="R33" s="258">
        <v>10986</v>
      </c>
      <c r="T33" s="119"/>
    </row>
    <row r="34" spans="1:20" s="99" customFormat="1">
      <c r="A34" s="272" t="s">
        <v>221</v>
      </c>
      <c r="B34" s="258">
        <v>0</v>
      </c>
      <c r="C34" s="258">
        <v>19843</v>
      </c>
      <c r="D34" s="258">
        <v>19843</v>
      </c>
      <c r="O34" s="272" t="s">
        <v>332</v>
      </c>
      <c r="P34" s="258">
        <v>0</v>
      </c>
      <c r="Q34" s="258">
        <v>9263</v>
      </c>
      <c r="R34" s="258">
        <v>9263</v>
      </c>
    </row>
    <row r="35" spans="1:20" s="99" customFormat="1">
      <c r="A35" s="273" t="s">
        <v>327</v>
      </c>
      <c r="B35" s="258">
        <v>11735</v>
      </c>
      <c r="C35" s="258">
        <v>638</v>
      </c>
      <c r="D35" s="258">
        <v>12373</v>
      </c>
      <c r="O35" s="273" t="s">
        <v>222</v>
      </c>
      <c r="P35" s="258">
        <v>0</v>
      </c>
      <c r="Q35" s="258">
        <v>5029</v>
      </c>
      <c r="R35" s="258">
        <v>5029</v>
      </c>
    </row>
    <row r="36" spans="1:20" s="99" customFormat="1">
      <c r="A36" s="272" t="s">
        <v>223</v>
      </c>
      <c r="B36" s="258">
        <v>1010</v>
      </c>
      <c r="C36" s="258">
        <v>11175</v>
      </c>
      <c r="D36" s="258">
        <v>12185</v>
      </c>
      <c r="O36" s="272" t="s">
        <v>180</v>
      </c>
      <c r="P36" s="258">
        <v>1773</v>
      </c>
      <c r="Q36" s="258">
        <v>1374</v>
      </c>
      <c r="R36" s="258">
        <v>3147</v>
      </c>
    </row>
    <row r="37" spans="1:20" s="99" customFormat="1">
      <c r="A37" s="273" t="s">
        <v>328</v>
      </c>
      <c r="B37" s="258">
        <v>0</v>
      </c>
      <c r="C37" s="258">
        <v>12024</v>
      </c>
      <c r="D37" s="258">
        <v>12024</v>
      </c>
      <c r="O37" s="273" t="s">
        <v>224</v>
      </c>
      <c r="P37" s="258">
        <v>1392</v>
      </c>
      <c r="Q37" s="258">
        <v>0</v>
      </c>
      <c r="R37" s="258">
        <v>1392</v>
      </c>
    </row>
    <row r="38" spans="1:20" s="99" customFormat="1">
      <c r="A38" s="272" t="s">
        <v>225</v>
      </c>
      <c r="B38" s="258">
        <v>181</v>
      </c>
      <c r="C38" s="258">
        <v>10926</v>
      </c>
      <c r="D38" s="258">
        <v>11107</v>
      </c>
      <c r="O38" s="272" t="s">
        <v>226</v>
      </c>
      <c r="P38" s="258">
        <v>403</v>
      </c>
      <c r="Q38" s="258">
        <v>609</v>
      </c>
      <c r="R38" s="258">
        <v>1012</v>
      </c>
    </row>
    <row r="39" spans="1:20" s="99" customFormat="1">
      <c r="A39" s="273" t="s">
        <v>329</v>
      </c>
      <c r="B39" s="258">
        <v>4334</v>
      </c>
      <c r="C39" s="258">
        <v>5090</v>
      </c>
      <c r="D39" s="258">
        <v>9424</v>
      </c>
      <c r="O39" s="273" t="s">
        <v>221</v>
      </c>
      <c r="P39" s="258">
        <v>608</v>
      </c>
      <c r="Q39" s="258">
        <v>0</v>
      </c>
      <c r="R39" s="258">
        <v>608</v>
      </c>
    </row>
    <row r="40" spans="1:20" s="99" customFormat="1">
      <c r="A40" s="272" t="s">
        <v>227</v>
      </c>
      <c r="B40" s="258">
        <v>105</v>
      </c>
      <c r="C40" s="258">
        <v>8974</v>
      </c>
      <c r="D40" s="258">
        <v>9079</v>
      </c>
      <c r="O40" s="272" t="s">
        <v>228</v>
      </c>
      <c r="P40" s="258">
        <v>510</v>
      </c>
      <c r="Q40" s="258">
        <v>0</v>
      </c>
      <c r="R40" s="258">
        <v>510</v>
      </c>
    </row>
    <row r="41" spans="1:20" s="99" customFormat="1">
      <c r="A41" s="272" t="s">
        <v>185</v>
      </c>
      <c r="B41" s="258">
        <v>720</v>
      </c>
      <c r="C41" s="258">
        <v>8130</v>
      </c>
      <c r="D41" s="258">
        <v>8850</v>
      </c>
      <c r="O41" s="272" t="s">
        <v>333</v>
      </c>
      <c r="P41" s="258">
        <v>0</v>
      </c>
      <c r="Q41" s="258">
        <v>134</v>
      </c>
      <c r="R41" s="258">
        <v>134</v>
      </c>
    </row>
    <row r="42" spans="1:20" s="99" customFormat="1">
      <c r="A42" s="272" t="s">
        <v>229</v>
      </c>
      <c r="B42" s="258">
        <v>2641</v>
      </c>
      <c r="C42" s="258">
        <v>3611</v>
      </c>
      <c r="D42" s="258">
        <v>6252</v>
      </c>
      <c r="O42" s="272" t="s">
        <v>203</v>
      </c>
      <c r="P42" s="258">
        <v>122</v>
      </c>
      <c r="Q42" s="258">
        <v>0</v>
      </c>
      <c r="R42" s="258">
        <v>122</v>
      </c>
    </row>
    <row r="43" spans="1:20" s="99" customFormat="1">
      <c r="A43" s="272" t="s">
        <v>334</v>
      </c>
      <c r="B43" s="258">
        <v>2884</v>
      </c>
      <c r="C43" s="258">
        <v>1314</v>
      </c>
      <c r="D43" s="258">
        <v>4198</v>
      </c>
      <c r="O43" s="272" t="s">
        <v>339</v>
      </c>
      <c r="P43" s="258">
        <v>111</v>
      </c>
      <c r="Q43" s="258">
        <v>0</v>
      </c>
      <c r="R43" s="258">
        <v>111</v>
      </c>
    </row>
    <row r="44" spans="1:20" s="99" customFormat="1">
      <c r="A44" s="272" t="s">
        <v>230</v>
      </c>
      <c r="B44" s="258">
        <v>868</v>
      </c>
      <c r="C44" s="258">
        <v>1955</v>
      </c>
      <c r="D44" s="258">
        <v>2823</v>
      </c>
      <c r="O44" s="272" t="s">
        <v>344</v>
      </c>
      <c r="P44" s="258">
        <v>97965178</v>
      </c>
      <c r="Q44" s="258">
        <v>15878481</v>
      </c>
      <c r="R44" s="258">
        <v>113843659</v>
      </c>
    </row>
    <row r="45" spans="1:20" s="99" customFormat="1">
      <c r="A45" s="272" t="s">
        <v>231</v>
      </c>
      <c r="B45" s="258">
        <v>1032</v>
      </c>
      <c r="C45" s="258">
        <v>1668</v>
      </c>
      <c r="D45" s="258">
        <v>2700</v>
      </c>
      <c r="O45" s="275"/>
      <c r="P45" s="276"/>
      <c r="Q45" s="269"/>
      <c r="R45" s="269"/>
    </row>
    <row r="46" spans="1:20" s="99" customFormat="1">
      <c r="A46" s="272" t="s">
        <v>179</v>
      </c>
      <c r="B46" s="258">
        <v>2553</v>
      </c>
      <c r="C46" s="258">
        <v>0</v>
      </c>
      <c r="D46" s="258">
        <v>2553</v>
      </c>
      <c r="O46" s="275"/>
      <c r="P46" s="276"/>
      <c r="Q46" s="269"/>
      <c r="R46" s="269"/>
    </row>
    <row r="47" spans="1:20" s="99" customFormat="1">
      <c r="A47" s="272" t="s">
        <v>232</v>
      </c>
      <c r="B47" s="258">
        <v>932</v>
      </c>
      <c r="C47" s="258">
        <v>1538</v>
      </c>
      <c r="D47" s="258">
        <v>2470</v>
      </c>
      <c r="O47" s="275"/>
      <c r="P47" s="277"/>
    </row>
    <row r="48" spans="1:20" s="99" customFormat="1">
      <c r="A48" s="273" t="s">
        <v>330</v>
      </c>
      <c r="B48" s="258">
        <v>2392</v>
      </c>
      <c r="C48" s="258">
        <v>19</v>
      </c>
      <c r="D48" s="258">
        <v>2411</v>
      </c>
      <c r="O48" s="278"/>
      <c r="P48" s="277"/>
    </row>
    <row r="49" spans="1:16" s="99" customFormat="1">
      <c r="A49" s="272" t="s">
        <v>233</v>
      </c>
      <c r="B49" s="258">
        <v>0</v>
      </c>
      <c r="C49" s="258">
        <v>2365</v>
      </c>
      <c r="D49" s="258">
        <v>2365</v>
      </c>
      <c r="O49" s="275"/>
      <c r="P49" s="277"/>
    </row>
    <row r="50" spans="1:16" s="99" customFormat="1">
      <c r="A50" s="272" t="s">
        <v>234</v>
      </c>
      <c r="B50" s="258">
        <v>1788</v>
      </c>
      <c r="C50" s="258">
        <v>522</v>
      </c>
      <c r="D50" s="258">
        <v>2310</v>
      </c>
      <c r="O50" s="275"/>
      <c r="P50" s="277"/>
    </row>
    <row r="51" spans="1:16" s="99" customFormat="1">
      <c r="A51" s="272" t="s">
        <v>235</v>
      </c>
      <c r="B51" s="258">
        <v>2166</v>
      </c>
      <c r="C51" s="258">
        <v>134</v>
      </c>
      <c r="D51" s="258">
        <v>2300</v>
      </c>
      <c r="O51" s="275"/>
      <c r="P51" s="277"/>
    </row>
    <row r="52" spans="1:16" s="99" customFormat="1">
      <c r="A52" s="272" t="s">
        <v>236</v>
      </c>
      <c r="B52" s="258">
        <v>2043</v>
      </c>
      <c r="C52" s="258">
        <v>0</v>
      </c>
      <c r="D52" s="258">
        <v>2043</v>
      </c>
      <c r="O52" s="275"/>
      <c r="P52" s="277"/>
    </row>
    <row r="53" spans="1:16" s="99" customFormat="1">
      <c r="A53" s="272" t="s">
        <v>237</v>
      </c>
      <c r="B53" s="258">
        <v>0</v>
      </c>
      <c r="C53" s="258">
        <v>1932</v>
      </c>
      <c r="D53" s="258">
        <v>1932</v>
      </c>
      <c r="O53" s="275"/>
      <c r="P53" s="277"/>
    </row>
    <row r="54" spans="1:16" s="99" customFormat="1">
      <c r="A54" s="272" t="s">
        <v>238</v>
      </c>
      <c r="B54" s="258">
        <v>1911</v>
      </c>
      <c r="C54" s="258">
        <v>0</v>
      </c>
      <c r="D54" s="258">
        <v>1911</v>
      </c>
      <c r="O54" s="275"/>
      <c r="P54" s="277"/>
    </row>
    <row r="55" spans="1:16" s="99" customFormat="1">
      <c r="A55" s="272" t="s">
        <v>239</v>
      </c>
      <c r="B55" s="258">
        <v>1295</v>
      </c>
      <c r="C55" s="258">
        <v>363</v>
      </c>
      <c r="D55" s="258">
        <v>1658</v>
      </c>
      <c r="O55" s="275"/>
      <c r="P55" s="277"/>
    </row>
    <row r="56" spans="1:16" s="99" customFormat="1">
      <c r="A56" s="272" t="s">
        <v>240</v>
      </c>
      <c r="B56" s="258">
        <v>1313</v>
      </c>
      <c r="C56" s="258">
        <v>0</v>
      </c>
      <c r="D56" s="258">
        <v>1313</v>
      </c>
      <c r="O56" s="275"/>
      <c r="P56" s="277"/>
    </row>
    <row r="57" spans="1:16" s="99" customFormat="1">
      <c r="A57" s="273" t="s">
        <v>335</v>
      </c>
      <c r="B57" s="258">
        <v>0</v>
      </c>
      <c r="C57" s="258">
        <v>1088</v>
      </c>
      <c r="D57" s="258">
        <v>1088</v>
      </c>
      <c r="O57" s="278"/>
      <c r="P57" s="277"/>
    </row>
    <row r="58" spans="1:16" s="99" customFormat="1">
      <c r="A58" s="272" t="s">
        <v>241</v>
      </c>
      <c r="B58" s="258">
        <v>0</v>
      </c>
      <c r="C58" s="258">
        <v>1000</v>
      </c>
      <c r="D58" s="258">
        <v>1000</v>
      </c>
      <c r="O58" s="275"/>
      <c r="P58" s="277"/>
    </row>
    <row r="59" spans="1:16" s="99" customFormat="1">
      <c r="A59" s="272" t="s">
        <v>242</v>
      </c>
      <c r="B59" s="258">
        <v>0</v>
      </c>
      <c r="C59" s="258">
        <v>980</v>
      </c>
      <c r="D59" s="258">
        <v>980</v>
      </c>
      <c r="O59" s="275"/>
      <c r="P59" s="277"/>
    </row>
    <row r="60" spans="1:16" s="99" customFormat="1">
      <c r="A60" s="272" t="s">
        <v>339</v>
      </c>
      <c r="B60" s="258">
        <v>876</v>
      </c>
      <c r="C60" s="258">
        <v>25</v>
      </c>
      <c r="D60" s="258">
        <v>901</v>
      </c>
      <c r="O60" s="275"/>
      <c r="P60" s="277"/>
    </row>
    <row r="61" spans="1:16" s="99" customFormat="1">
      <c r="A61" s="272" t="s">
        <v>243</v>
      </c>
      <c r="B61" s="258">
        <v>103</v>
      </c>
      <c r="C61" s="258">
        <v>570</v>
      </c>
      <c r="D61" s="258">
        <v>673</v>
      </c>
      <c r="O61" s="275"/>
      <c r="P61" s="277"/>
    </row>
    <row r="62" spans="1:16" s="99" customFormat="1">
      <c r="A62" s="272" t="s">
        <v>336</v>
      </c>
      <c r="B62" s="258">
        <v>0</v>
      </c>
      <c r="C62" s="258">
        <v>560</v>
      </c>
      <c r="D62" s="258">
        <v>560</v>
      </c>
      <c r="O62" s="275"/>
      <c r="P62" s="277"/>
    </row>
    <row r="63" spans="1:16" s="99" customFormat="1">
      <c r="A63" s="272" t="s">
        <v>244</v>
      </c>
      <c r="B63" s="258">
        <v>519</v>
      </c>
      <c r="C63" s="258">
        <v>0</v>
      </c>
      <c r="D63" s="258">
        <v>519</v>
      </c>
      <c r="O63" s="275"/>
      <c r="P63" s="277"/>
    </row>
    <row r="64" spans="1:16" s="99" customFormat="1">
      <c r="A64" s="272" t="s">
        <v>337</v>
      </c>
      <c r="B64" s="258">
        <v>0</v>
      </c>
      <c r="C64" s="258">
        <v>452</v>
      </c>
      <c r="D64" s="258">
        <v>452</v>
      </c>
      <c r="O64" s="275"/>
      <c r="P64" s="277"/>
    </row>
    <row r="65" spans="1:16" s="99" customFormat="1">
      <c r="A65" s="272" t="s">
        <v>245</v>
      </c>
      <c r="B65" s="258">
        <v>407</v>
      </c>
      <c r="C65" s="258">
        <v>0</v>
      </c>
      <c r="D65" s="258">
        <v>407</v>
      </c>
      <c r="O65" s="275"/>
      <c r="P65" s="277"/>
    </row>
    <row r="66" spans="1:16" s="99" customFormat="1">
      <c r="A66" s="272" t="s">
        <v>340</v>
      </c>
      <c r="B66" s="258">
        <v>0</v>
      </c>
      <c r="C66" s="258">
        <v>349</v>
      </c>
      <c r="D66" s="258">
        <v>349</v>
      </c>
      <c r="O66" s="275"/>
      <c r="P66" s="277"/>
    </row>
    <row r="67" spans="1:16" s="99" customFormat="1">
      <c r="A67" s="272" t="s">
        <v>246</v>
      </c>
      <c r="B67" s="258">
        <v>309</v>
      </c>
      <c r="C67" s="258">
        <v>0</v>
      </c>
      <c r="D67" s="258">
        <v>309</v>
      </c>
      <c r="O67" s="275"/>
      <c r="P67" s="277"/>
    </row>
    <row r="68" spans="1:16" s="99" customFormat="1">
      <c r="A68" s="272" t="s">
        <v>247</v>
      </c>
      <c r="B68" s="258">
        <v>0</v>
      </c>
      <c r="C68" s="258">
        <v>300</v>
      </c>
      <c r="D68" s="258">
        <v>300</v>
      </c>
      <c r="O68" s="275"/>
      <c r="P68" s="277"/>
    </row>
    <row r="69" spans="1:16" s="99" customFormat="1">
      <c r="A69" s="272" t="s">
        <v>248</v>
      </c>
      <c r="B69" s="258">
        <v>220</v>
      </c>
      <c r="C69" s="258">
        <v>0</v>
      </c>
      <c r="D69" s="258">
        <v>220</v>
      </c>
      <c r="O69" s="275"/>
      <c r="P69" s="277"/>
    </row>
    <row r="70" spans="1:16" s="99" customFormat="1">
      <c r="A70" s="272" t="s">
        <v>249</v>
      </c>
      <c r="B70" s="258">
        <v>171</v>
      </c>
      <c r="C70" s="258">
        <v>0</v>
      </c>
      <c r="D70" s="258">
        <v>171</v>
      </c>
      <c r="O70" s="275"/>
      <c r="P70" s="277"/>
    </row>
    <row r="71" spans="1:16" s="99" customFormat="1">
      <c r="A71" s="272" t="s">
        <v>250</v>
      </c>
      <c r="B71" s="258">
        <v>140</v>
      </c>
      <c r="C71" s="258">
        <v>0</v>
      </c>
      <c r="D71" s="258">
        <v>140</v>
      </c>
      <c r="O71" s="275"/>
      <c r="P71" s="277"/>
    </row>
    <row r="72" spans="1:16" s="99" customFormat="1">
      <c r="A72" s="272" t="s">
        <v>180</v>
      </c>
      <c r="B72" s="258">
        <v>101</v>
      </c>
      <c r="C72" s="258">
        <v>28</v>
      </c>
      <c r="D72" s="258">
        <v>129</v>
      </c>
      <c r="O72" s="275"/>
      <c r="P72" s="277"/>
    </row>
    <row r="73" spans="1:16" s="99" customFormat="1">
      <c r="A73" s="272" t="s">
        <v>251</v>
      </c>
      <c r="B73" s="258">
        <v>0</v>
      </c>
      <c r="C73" s="258">
        <v>102</v>
      </c>
      <c r="D73" s="258">
        <v>102</v>
      </c>
      <c r="O73" s="275"/>
      <c r="P73" s="277"/>
    </row>
    <row r="74" spans="1:16" s="99" customFormat="1">
      <c r="A74" s="272" t="s">
        <v>252</v>
      </c>
      <c r="B74" s="258">
        <v>63</v>
      </c>
      <c r="C74" s="258">
        <v>0</v>
      </c>
      <c r="D74" s="258">
        <v>63</v>
      </c>
      <c r="O74" s="275"/>
      <c r="P74" s="277"/>
    </row>
    <row r="75" spans="1:16" s="99" customFormat="1">
      <c r="A75" s="272" t="s">
        <v>253</v>
      </c>
      <c r="B75" s="258">
        <v>0</v>
      </c>
      <c r="C75" s="258">
        <v>56</v>
      </c>
      <c r="D75" s="258">
        <v>56</v>
      </c>
      <c r="O75" s="275"/>
      <c r="P75" s="277"/>
    </row>
    <row r="76" spans="1:16" s="99" customFormat="1">
      <c r="A76" s="272" t="s">
        <v>254</v>
      </c>
      <c r="B76" s="258">
        <v>0</v>
      </c>
      <c r="C76" s="258">
        <v>34</v>
      </c>
      <c r="D76" s="258">
        <v>34</v>
      </c>
      <c r="O76" s="275"/>
      <c r="P76" s="277"/>
    </row>
    <row r="77" spans="1:16" s="99" customFormat="1">
      <c r="A77" s="272" t="s">
        <v>255</v>
      </c>
      <c r="B77" s="258">
        <v>34</v>
      </c>
      <c r="C77" s="258">
        <v>0</v>
      </c>
      <c r="D77" s="258">
        <v>34</v>
      </c>
      <c r="O77" s="275"/>
      <c r="P77" s="277"/>
    </row>
    <row r="78" spans="1:16" s="99" customFormat="1">
      <c r="A78" s="272" t="s">
        <v>256</v>
      </c>
      <c r="B78" s="258">
        <v>17</v>
      </c>
      <c r="C78" s="258">
        <v>11</v>
      </c>
      <c r="D78" s="258">
        <v>28</v>
      </c>
      <c r="O78" s="275"/>
      <c r="P78" s="277"/>
    </row>
    <row r="79" spans="1:16" s="99" customFormat="1">
      <c r="A79" s="272" t="s">
        <v>338</v>
      </c>
      <c r="B79" s="258">
        <v>0</v>
      </c>
      <c r="C79" s="258">
        <v>20</v>
      </c>
      <c r="D79" s="258">
        <v>20</v>
      </c>
      <c r="O79" s="275"/>
      <c r="P79" s="277"/>
    </row>
    <row r="80" spans="1:16" s="99" customFormat="1">
      <c r="A80" s="272" t="s">
        <v>226</v>
      </c>
      <c r="B80" s="258">
        <v>17</v>
      </c>
      <c r="C80" s="258">
        <v>0</v>
      </c>
      <c r="D80" s="258">
        <v>17</v>
      </c>
      <c r="O80" s="275"/>
      <c r="P80" s="277"/>
    </row>
    <row r="81" spans="1:1024" s="99" customFormat="1">
      <c r="A81" s="272" t="s">
        <v>257</v>
      </c>
      <c r="B81" s="258">
        <v>0</v>
      </c>
      <c r="C81" s="258">
        <v>4</v>
      </c>
      <c r="D81" s="258">
        <v>4</v>
      </c>
      <c r="O81" s="275"/>
      <c r="P81" s="277"/>
    </row>
    <row r="82" spans="1:1024" s="99" customFormat="1">
      <c r="A82" s="272" t="s">
        <v>205</v>
      </c>
      <c r="B82" s="258">
        <v>0</v>
      </c>
      <c r="C82" s="258">
        <v>3</v>
      </c>
      <c r="D82" s="258">
        <v>3</v>
      </c>
      <c r="O82" s="275"/>
      <c r="P82" s="277"/>
    </row>
    <row r="83" spans="1:1024" s="99" customFormat="1">
      <c r="A83" s="274" t="s">
        <v>343</v>
      </c>
      <c r="B83" s="268">
        <v>38839462</v>
      </c>
      <c r="C83" s="268">
        <v>2011373</v>
      </c>
      <c r="D83" s="268">
        <v>40850835</v>
      </c>
      <c r="O83" s="278"/>
      <c r="P83" s="277"/>
    </row>
    <row r="84" spans="1:1024">
      <c r="A84"/>
      <c r="E84" s="99"/>
      <c r="O84" s="277"/>
      <c r="P84" s="277"/>
      <c r="AMJ84"/>
    </row>
    <row r="85" spans="1:1024">
      <c r="A85"/>
      <c r="E85" s="99"/>
      <c r="O85" s="277"/>
      <c r="P85" s="277"/>
      <c r="AMJ85"/>
    </row>
    <row r="86" spans="1:1024">
      <c r="A86"/>
      <c r="E86" s="99"/>
      <c r="O86" s="277"/>
      <c r="P86" s="277"/>
      <c r="AMJ86"/>
    </row>
    <row r="87" spans="1:1024">
      <c r="A87"/>
      <c r="E87" s="99"/>
      <c r="O87" s="277"/>
      <c r="P87" s="277"/>
      <c r="AMJ87"/>
    </row>
    <row r="88" spans="1:1024">
      <c r="A88"/>
      <c r="E88" s="99"/>
      <c r="AMJ88"/>
    </row>
    <row r="89" spans="1:1024">
      <c r="A89"/>
      <c r="E89" s="99"/>
      <c r="AMJ89"/>
    </row>
    <row r="90" spans="1:1024">
      <c r="A90"/>
      <c r="E90" s="99"/>
      <c r="AMJ90"/>
    </row>
    <row r="91" spans="1:1024">
      <c r="A91"/>
      <c r="E91" s="99"/>
      <c r="AMJ91"/>
    </row>
    <row r="92" spans="1:1024">
      <c r="A92"/>
      <c r="E92" s="99"/>
      <c r="AMJ92"/>
    </row>
    <row r="93" spans="1:1024">
      <c r="A93"/>
      <c r="E93" s="99"/>
      <c r="AMJ93"/>
    </row>
    <row r="94" spans="1:1024">
      <c r="A94"/>
      <c r="E94" s="99"/>
      <c r="AMJ94"/>
    </row>
    <row r="95" spans="1:1024">
      <c r="A95"/>
      <c r="E95" s="99"/>
      <c r="AMJ95"/>
    </row>
    <row r="96" spans="1:1024">
      <c r="A96"/>
      <c r="E96" s="99"/>
      <c r="AMJ96"/>
    </row>
    <row r="97" spans="1:1024">
      <c r="A97"/>
      <c r="E97" s="99"/>
      <c r="AMJ97"/>
    </row>
    <row r="98" spans="1:1024">
      <c r="A98"/>
      <c r="E98" s="99"/>
      <c r="AMJ98"/>
    </row>
    <row r="99" spans="1:1024">
      <c r="A99"/>
      <c r="E99" s="99"/>
      <c r="AMJ99"/>
    </row>
    <row r="100" spans="1:1024">
      <c r="A100"/>
      <c r="E100" s="99"/>
      <c r="AMJ100"/>
    </row>
    <row r="101" spans="1:1024">
      <c r="A101"/>
      <c r="E101" s="99"/>
      <c r="AMJ101"/>
    </row>
    <row r="102" spans="1:1024">
      <c r="A102"/>
      <c r="E102" s="99"/>
      <c r="AMJ102"/>
    </row>
    <row r="103" spans="1:1024">
      <c r="A103"/>
      <c r="E103" s="99"/>
      <c r="AMJ103"/>
    </row>
    <row r="104" spans="1:1024">
      <c r="A104"/>
      <c r="E104" s="99"/>
      <c r="AMJ104"/>
    </row>
    <row r="105" spans="1:1024">
      <c r="A105"/>
      <c r="E105" s="99"/>
      <c r="AMJ105"/>
    </row>
    <row r="106" spans="1:1024">
      <c r="A106"/>
      <c r="E106" s="99"/>
      <c r="AMJ106"/>
    </row>
  </sheetData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RowHeight="12.75"/>
  <sheetData>
    <row r="1" spans="1:1">
      <c r="A1" s="122" t="s">
        <v>275</v>
      </c>
    </row>
    <row r="2" spans="1:1">
      <c r="A2" s="12" t="s">
        <v>274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MI55"/>
  <sheetViews>
    <sheetView tabSelected="1" zoomScale="110" zoomScaleNormal="110" workbookViewId="0"/>
  </sheetViews>
  <sheetFormatPr baseColWidth="10" defaultColWidth="11.42578125" defaultRowHeight="15"/>
  <cols>
    <col min="1" max="1" width="11.5703125" style="99" bestFit="1" customWidth="1"/>
    <col min="2" max="2" width="14.140625" style="99" customWidth="1"/>
    <col min="3" max="3" width="14.7109375" style="99" customWidth="1"/>
    <col min="4" max="4" width="15.7109375" style="99" customWidth="1"/>
    <col min="5" max="5" width="12.85546875" style="99" bestFit="1" customWidth="1"/>
    <col min="6" max="6" width="11.5703125" style="99" bestFit="1" customWidth="1"/>
    <col min="7" max="7" width="12.85546875" style="99" bestFit="1" customWidth="1"/>
    <col min="8" max="8" width="15.7109375" style="99" customWidth="1"/>
    <col min="9" max="9" width="15.28515625" style="99" customWidth="1"/>
    <col min="10" max="10" width="16" style="99" customWidth="1"/>
    <col min="11" max="1023" width="11.42578125" style="99"/>
  </cols>
  <sheetData>
    <row r="7" spans="2:2">
      <c r="B7" s="118" t="s">
        <v>270</v>
      </c>
    </row>
    <row r="8" spans="2:2">
      <c r="B8" s="118" t="s">
        <v>271</v>
      </c>
    </row>
    <row r="28" spans="1:10">
      <c r="B28" s="279" t="s">
        <v>345</v>
      </c>
    </row>
    <row r="29" spans="1:10">
      <c r="A29" s="269"/>
      <c r="B29" s="269"/>
      <c r="C29" s="269"/>
      <c r="D29" s="269"/>
      <c r="E29" s="269"/>
      <c r="F29" s="269"/>
      <c r="G29" s="269"/>
      <c r="H29" s="269"/>
      <c r="I29" s="269"/>
      <c r="J29" s="269"/>
    </row>
    <row r="30" spans="1:10">
      <c r="A30" s="269"/>
      <c r="B30" s="281" t="s">
        <v>259</v>
      </c>
      <c r="C30" s="281"/>
      <c r="D30" s="281"/>
      <c r="E30" s="281" t="s">
        <v>260</v>
      </c>
      <c r="F30" s="281"/>
      <c r="G30" s="281"/>
      <c r="H30" s="281" t="s">
        <v>261</v>
      </c>
      <c r="I30" s="281"/>
      <c r="J30" s="281"/>
    </row>
    <row r="31" spans="1:10">
      <c r="A31" s="269" t="s">
        <v>258</v>
      </c>
      <c r="B31" s="269" t="s">
        <v>262</v>
      </c>
      <c r="C31" s="269" t="s">
        <v>263</v>
      </c>
      <c r="D31" s="269" t="s">
        <v>200</v>
      </c>
      <c r="E31" s="269" t="s">
        <v>264</v>
      </c>
      <c r="F31" s="269" t="s">
        <v>265</v>
      </c>
      <c r="G31" s="269" t="s">
        <v>200</v>
      </c>
      <c r="H31" s="269" t="s">
        <v>266</v>
      </c>
      <c r="I31" s="269" t="s">
        <v>267</v>
      </c>
      <c r="J31" s="269" t="s">
        <v>200</v>
      </c>
    </row>
    <row r="32" spans="1:10">
      <c r="A32" s="269">
        <v>2013</v>
      </c>
      <c r="B32" s="280">
        <v>85966859</v>
      </c>
      <c r="C32" s="280">
        <v>17800398</v>
      </c>
      <c r="D32" s="280">
        <v>103767257</v>
      </c>
      <c r="E32" s="280">
        <v>5308690</v>
      </c>
      <c r="F32" s="280">
        <v>1688423</v>
      </c>
      <c r="G32" s="280">
        <v>6997113</v>
      </c>
      <c r="H32" s="280">
        <v>80658169</v>
      </c>
      <c r="I32" s="280">
        <v>16111975</v>
      </c>
      <c r="J32" s="280">
        <v>96770144</v>
      </c>
    </row>
    <row r="33" spans="1:10">
      <c r="A33" s="269">
        <v>2014</v>
      </c>
      <c r="B33" s="280">
        <v>83913543</v>
      </c>
      <c r="C33" s="280">
        <v>19098325</v>
      </c>
      <c r="D33" s="280">
        <v>103011868</v>
      </c>
      <c r="E33" s="280">
        <v>5934098</v>
      </c>
      <c r="F33" s="280">
        <v>1641026</v>
      </c>
      <c r="G33" s="280">
        <v>7575124</v>
      </c>
      <c r="H33" s="280">
        <v>77979445</v>
      </c>
      <c r="I33" s="280">
        <v>17457299</v>
      </c>
      <c r="J33" s="280">
        <v>95436744</v>
      </c>
    </row>
    <row r="34" spans="1:10">
      <c r="A34" s="269">
        <v>2015</v>
      </c>
      <c r="B34" s="280">
        <v>77134469</v>
      </c>
      <c r="C34" s="280">
        <v>18229276</v>
      </c>
      <c r="D34" s="280">
        <v>95363745</v>
      </c>
      <c r="E34" s="280">
        <v>6615935</v>
      </c>
      <c r="F34" s="280">
        <v>1312059</v>
      </c>
      <c r="G34" s="280">
        <v>7927994</v>
      </c>
      <c r="H34" s="280">
        <v>70518534</v>
      </c>
      <c r="I34" s="280">
        <v>16917217</v>
      </c>
      <c r="J34" s="280">
        <v>87435751</v>
      </c>
    </row>
    <row r="35" spans="1:10">
      <c r="A35" s="269">
        <v>2016</v>
      </c>
      <c r="B35" s="280">
        <v>73501444</v>
      </c>
      <c r="C35" s="280">
        <v>15135893</v>
      </c>
      <c r="D35" s="280">
        <v>88637337</v>
      </c>
      <c r="E35" s="280">
        <v>6694406</v>
      </c>
      <c r="F35" s="280">
        <v>1586434</v>
      </c>
      <c r="G35" s="280">
        <v>8280840</v>
      </c>
      <c r="H35" s="280">
        <v>66807038</v>
      </c>
      <c r="I35" s="280">
        <v>13549459</v>
      </c>
      <c r="J35" s="280">
        <v>80356497</v>
      </c>
    </row>
    <row r="36" spans="1:10">
      <c r="A36" s="269">
        <v>2017</v>
      </c>
      <c r="B36" s="280">
        <v>73793354</v>
      </c>
      <c r="C36" s="280">
        <v>15188552</v>
      </c>
      <c r="D36" s="280">
        <v>88981906</v>
      </c>
      <c r="E36" s="280">
        <v>6980138</v>
      </c>
      <c r="F36" s="280">
        <v>1758694</v>
      </c>
      <c r="G36" s="280">
        <v>8738832</v>
      </c>
      <c r="H36" s="280">
        <v>66813216</v>
      </c>
      <c r="I36" s="280">
        <v>13429858</v>
      </c>
      <c r="J36" s="280">
        <v>80243074</v>
      </c>
    </row>
    <row r="37" spans="1:10">
      <c r="A37" s="269">
        <v>2018</v>
      </c>
      <c r="B37" s="280">
        <v>71993030</v>
      </c>
      <c r="C37" s="280">
        <v>15419648</v>
      </c>
      <c r="D37" s="280">
        <v>87412678</v>
      </c>
      <c r="E37" s="280">
        <v>7460874</v>
      </c>
      <c r="F37" s="280">
        <v>1421708</v>
      </c>
      <c r="G37" s="280">
        <v>8882582</v>
      </c>
      <c r="H37" s="280">
        <v>64532156</v>
      </c>
      <c r="I37" s="280">
        <v>13997940</v>
      </c>
      <c r="J37" s="280">
        <v>78530096</v>
      </c>
    </row>
    <row r="38" spans="1:10">
      <c r="A38" s="269">
        <v>2019</v>
      </c>
      <c r="B38" s="280">
        <v>73416790</v>
      </c>
      <c r="C38" s="280">
        <v>14043421</v>
      </c>
      <c r="D38" s="280">
        <v>87460211</v>
      </c>
      <c r="E38" s="280">
        <v>6668698</v>
      </c>
      <c r="F38" s="280">
        <v>1660643</v>
      </c>
      <c r="G38" s="280">
        <v>8329341</v>
      </c>
      <c r="H38" s="280">
        <v>66748092</v>
      </c>
      <c r="I38" s="280">
        <v>12382778</v>
      </c>
      <c r="J38" s="280">
        <v>79130870</v>
      </c>
    </row>
    <row r="39" spans="1:10">
      <c r="A39" s="269">
        <v>2020</v>
      </c>
      <c r="B39" s="280">
        <v>67477731</v>
      </c>
      <c r="C39" s="280">
        <v>11637521</v>
      </c>
      <c r="D39" s="280">
        <v>79115252</v>
      </c>
      <c r="E39" s="280">
        <v>5632595</v>
      </c>
      <c r="F39" s="280">
        <v>1225422</v>
      </c>
      <c r="G39" s="280">
        <v>6858017</v>
      </c>
      <c r="H39" s="280">
        <v>61845136</v>
      </c>
      <c r="I39" s="280">
        <v>10412099</v>
      </c>
      <c r="J39" s="280">
        <v>72257235</v>
      </c>
    </row>
    <row r="40" spans="1:10">
      <c r="A40" s="269">
        <v>2021</v>
      </c>
      <c r="B40" s="280">
        <v>94224998</v>
      </c>
      <c r="C40" s="280">
        <v>10316877</v>
      </c>
      <c r="D40" s="280">
        <v>104541875</v>
      </c>
      <c r="E40" s="280">
        <v>35819423</v>
      </c>
      <c r="F40" s="280">
        <v>1657340</v>
      </c>
      <c r="G40" s="280">
        <v>37476763</v>
      </c>
      <c r="H40" s="280">
        <v>58405575</v>
      </c>
      <c r="I40" s="280">
        <v>8659537</v>
      </c>
      <c r="J40" s="280">
        <v>67065112</v>
      </c>
    </row>
    <row r="41" spans="1:10">
      <c r="A41" s="269">
        <v>2022</v>
      </c>
      <c r="B41" s="280">
        <v>97965178</v>
      </c>
      <c r="C41" s="280">
        <v>15878481</v>
      </c>
      <c r="D41" s="280">
        <v>113843659</v>
      </c>
      <c r="E41" s="280">
        <v>38839462</v>
      </c>
      <c r="F41" s="280">
        <v>2011373</v>
      </c>
      <c r="G41" s="280">
        <v>40850835</v>
      </c>
      <c r="H41" s="280">
        <v>59125716</v>
      </c>
      <c r="I41" s="280">
        <v>13867108</v>
      </c>
      <c r="J41" s="280">
        <v>72992824</v>
      </c>
    </row>
    <row r="42" spans="1:10">
      <c r="A42" s="269"/>
      <c r="B42" s="269"/>
      <c r="C42" s="269"/>
      <c r="D42" s="269"/>
      <c r="E42" s="269"/>
      <c r="F42" s="269"/>
      <c r="G42" s="269"/>
      <c r="H42" s="269"/>
      <c r="I42" s="269"/>
      <c r="J42" s="269"/>
    </row>
    <row r="43" spans="1:10">
      <c r="A43" s="269"/>
      <c r="B43" s="269"/>
      <c r="C43" s="269"/>
      <c r="D43" s="269"/>
      <c r="E43" s="269"/>
      <c r="F43" s="269"/>
      <c r="G43" s="269"/>
      <c r="H43" s="269"/>
      <c r="I43" s="269"/>
      <c r="J43" s="269"/>
    </row>
    <row r="44" spans="1:10">
      <c r="A44" s="269"/>
      <c r="B44" s="282" t="s">
        <v>268</v>
      </c>
      <c r="C44" s="282" t="s">
        <v>269</v>
      </c>
      <c r="D44" s="269"/>
      <c r="E44" s="269"/>
      <c r="F44" s="269"/>
      <c r="G44" s="269"/>
      <c r="H44" s="269"/>
      <c r="I44" s="269"/>
      <c r="J44" s="269"/>
    </row>
    <row r="45" spans="1:10">
      <c r="A45" s="269">
        <v>2013</v>
      </c>
      <c r="B45" s="280">
        <v>103767257</v>
      </c>
      <c r="C45" s="280">
        <v>6997113</v>
      </c>
      <c r="D45" s="269"/>
      <c r="E45" s="269"/>
      <c r="F45" s="269"/>
      <c r="G45" s="269"/>
      <c r="H45" s="269"/>
      <c r="I45" s="269"/>
      <c r="J45" s="269"/>
    </row>
    <row r="46" spans="1:10">
      <c r="A46" s="269">
        <v>2014</v>
      </c>
      <c r="B46" s="280">
        <v>103011868</v>
      </c>
      <c r="C46" s="280">
        <v>7575124</v>
      </c>
      <c r="D46" s="269"/>
      <c r="E46" s="269"/>
      <c r="F46" s="269"/>
      <c r="G46" s="269"/>
      <c r="H46" s="269"/>
      <c r="I46" s="269"/>
      <c r="J46" s="269"/>
    </row>
    <row r="47" spans="1:10">
      <c r="A47" s="269">
        <v>2015</v>
      </c>
      <c r="B47" s="280">
        <v>95363745</v>
      </c>
      <c r="C47" s="280">
        <v>7927994</v>
      </c>
      <c r="D47" s="269"/>
      <c r="E47" s="269"/>
      <c r="F47" s="269"/>
      <c r="G47" s="269"/>
      <c r="H47" s="269"/>
      <c r="I47" s="269"/>
      <c r="J47" s="269"/>
    </row>
    <row r="48" spans="1:10">
      <c r="A48" s="269">
        <v>2016</v>
      </c>
      <c r="B48" s="280">
        <v>88637337</v>
      </c>
      <c r="C48" s="280">
        <v>8280840</v>
      </c>
      <c r="D48" s="269"/>
      <c r="E48" s="269"/>
      <c r="F48" s="269"/>
      <c r="G48" s="269"/>
      <c r="H48" s="269"/>
      <c r="I48" s="269"/>
      <c r="J48" s="269"/>
    </row>
    <row r="49" spans="1:10">
      <c r="A49" s="269">
        <v>2017</v>
      </c>
      <c r="B49" s="280">
        <v>88981906</v>
      </c>
      <c r="C49" s="280">
        <v>8738832</v>
      </c>
      <c r="D49" s="269"/>
      <c r="E49" s="269"/>
      <c r="F49" s="269"/>
      <c r="G49" s="269"/>
      <c r="H49" s="269"/>
      <c r="I49" s="269"/>
      <c r="J49" s="269"/>
    </row>
    <row r="50" spans="1:10">
      <c r="A50" s="269">
        <v>2018</v>
      </c>
      <c r="B50" s="280">
        <v>87412678</v>
      </c>
      <c r="C50" s="280">
        <v>8882582</v>
      </c>
      <c r="D50" s="269"/>
      <c r="E50" s="269"/>
      <c r="F50" s="269"/>
      <c r="G50" s="269"/>
      <c r="H50" s="269"/>
      <c r="I50" s="269"/>
      <c r="J50" s="269"/>
    </row>
    <row r="51" spans="1:10">
      <c r="A51" s="269">
        <v>2019</v>
      </c>
      <c r="B51" s="280">
        <v>87460211</v>
      </c>
      <c r="C51" s="280">
        <v>8329341</v>
      </c>
      <c r="D51" s="269"/>
      <c r="E51" s="269"/>
      <c r="F51" s="269"/>
      <c r="G51" s="269"/>
      <c r="H51" s="269"/>
      <c r="I51" s="269"/>
      <c r="J51" s="269"/>
    </row>
    <row r="52" spans="1:10">
      <c r="A52" s="269">
        <v>2020</v>
      </c>
      <c r="B52" s="280">
        <v>79115252</v>
      </c>
      <c r="C52" s="280">
        <v>6858017</v>
      </c>
      <c r="D52" s="269"/>
      <c r="E52" s="269"/>
      <c r="F52" s="269"/>
      <c r="G52" s="269"/>
      <c r="H52" s="269"/>
      <c r="I52" s="269"/>
      <c r="J52" s="269"/>
    </row>
    <row r="53" spans="1:10">
      <c r="A53" s="269">
        <v>2021</v>
      </c>
      <c r="B53" s="280">
        <v>104541875</v>
      </c>
      <c r="C53" s="280">
        <v>37476763</v>
      </c>
      <c r="D53" s="269"/>
      <c r="E53" s="269"/>
      <c r="F53" s="269"/>
      <c r="G53" s="269"/>
      <c r="H53" s="269"/>
      <c r="I53" s="269"/>
      <c r="J53" s="269"/>
    </row>
    <row r="54" spans="1:10">
      <c r="A54" s="269">
        <v>2022</v>
      </c>
      <c r="B54" s="280">
        <v>113843659</v>
      </c>
      <c r="C54" s="280">
        <v>40850835</v>
      </c>
      <c r="D54" s="269"/>
      <c r="E54" s="269"/>
      <c r="F54" s="269"/>
      <c r="G54" s="269"/>
      <c r="H54" s="269"/>
      <c r="I54" s="269"/>
      <c r="J54" s="269"/>
    </row>
    <row r="55" spans="1:10">
      <c r="A55" s="269"/>
      <c r="B55" s="269"/>
      <c r="C55" s="269"/>
      <c r="D55" s="269"/>
      <c r="E55" s="269"/>
      <c r="F55" s="269"/>
      <c r="G55" s="269"/>
      <c r="H55" s="269"/>
      <c r="I55" s="269"/>
      <c r="J55" s="269"/>
    </row>
  </sheetData>
  <mergeCells count="3">
    <mergeCell ref="B30:D30"/>
    <mergeCell ref="E30:G30"/>
    <mergeCell ref="H30:J30"/>
  </mergeCells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F61"/>
  <sheetViews>
    <sheetView zoomScale="110" zoomScaleNormal="110" workbookViewId="0">
      <selection activeCell="E14" sqref="E14"/>
    </sheetView>
  </sheetViews>
  <sheetFormatPr baseColWidth="10" defaultColWidth="11.5703125" defaultRowHeight="12.75"/>
  <cols>
    <col min="1" max="1" width="12.7109375" style="1" customWidth="1"/>
    <col min="2" max="2" width="26" style="1" customWidth="1"/>
    <col min="5" max="5" width="33" style="1" customWidth="1"/>
    <col min="6" max="6" width="13.85546875" style="1" customWidth="1"/>
  </cols>
  <sheetData>
    <row r="8" spans="1:6">
      <c r="A8"/>
      <c r="C8" s="1"/>
      <c r="E8"/>
      <c r="F8"/>
    </row>
    <row r="9" spans="1:6">
      <c r="A9"/>
      <c r="B9" s="122" t="s">
        <v>276</v>
      </c>
      <c r="C9" s="1"/>
      <c r="E9"/>
      <c r="F9"/>
    </row>
    <row r="10" spans="1:6">
      <c r="A10"/>
      <c r="B10" s="12" t="s">
        <v>273</v>
      </c>
      <c r="C10" s="1"/>
      <c r="E10"/>
      <c r="F10"/>
    </row>
    <row r="11" spans="1:6" ht="13.5" thickBot="1">
      <c r="A11"/>
      <c r="C11" s="1"/>
      <c r="E11"/>
      <c r="F11"/>
    </row>
    <row r="12" spans="1:6" ht="40.5" customHeight="1">
      <c r="A12"/>
      <c r="B12" s="137" t="s">
        <v>281</v>
      </c>
      <c r="C12" s="137"/>
      <c r="E12"/>
      <c r="F12"/>
    </row>
    <row r="13" spans="1:6">
      <c r="A13"/>
      <c r="B13" s="3" t="s">
        <v>0</v>
      </c>
      <c r="C13" s="4">
        <v>36770</v>
      </c>
      <c r="E13"/>
      <c r="F13"/>
    </row>
    <row r="14" spans="1:6">
      <c r="A14"/>
      <c r="B14" s="3" t="s">
        <v>1</v>
      </c>
      <c r="C14" s="4">
        <v>8330</v>
      </c>
      <c r="E14"/>
      <c r="F14"/>
    </row>
    <row r="15" spans="1:6">
      <c r="A15"/>
      <c r="B15" s="3" t="s">
        <v>2</v>
      </c>
      <c r="C15" s="4">
        <v>29020</v>
      </c>
      <c r="E15"/>
      <c r="F15"/>
    </row>
    <row r="16" spans="1:6">
      <c r="A16"/>
      <c r="B16" s="3" t="s">
        <v>3</v>
      </c>
      <c r="C16" s="4">
        <v>44360</v>
      </c>
      <c r="E16"/>
      <c r="F16"/>
    </row>
    <row r="17" spans="1:6">
      <c r="A17"/>
      <c r="B17" s="3" t="s">
        <v>4</v>
      </c>
      <c r="C17" s="4">
        <v>32670</v>
      </c>
      <c r="E17"/>
      <c r="F17"/>
    </row>
    <row r="18" spans="1:6">
      <c r="A18"/>
      <c r="B18" s="3" t="s">
        <v>5</v>
      </c>
      <c r="C18" s="4">
        <v>11320</v>
      </c>
      <c r="E18"/>
      <c r="F18"/>
    </row>
    <row r="19" spans="1:6">
      <c r="A19"/>
      <c r="B19" s="3" t="s">
        <v>6</v>
      </c>
      <c r="C19" s="4">
        <v>2820</v>
      </c>
      <c r="E19"/>
      <c r="F19"/>
    </row>
    <row r="20" spans="1:6">
      <c r="A20"/>
      <c r="B20" s="3" t="s">
        <v>7</v>
      </c>
      <c r="C20" s="4">
        <v>12010</v>
      </c>
      <c r="E20"/>
      <c r="F20"/>
    </row>
    <row r="21" spans="1:6">
      <c r="A21"/>
      <c r="B21" s="3" t="s">
        <v>8</v>
      </c>
      <c r="C21" s="4">
        <v>64630</v>
      </c>
      <c r="E21"/>
      <c r="F21"/>
    </row>
    <row r="22" spans="1:6">
      <c r="A22"/>
      <c r="B22" s="3" t="s">
        <v>9</v>
      </c>
      <c r="C22" s="4">
        <v>115970</v>
      </c>
      <c r="E22"/>
      <c r="F22"/>
    </row>
    <row r="23" spans="1:6">
      <c r="A23"/>
      <c r="B23" s="3" t="s">
        <v>10</v>
      </c>
      <c r="C23" s="4">
        <v>112600</v>
      </c>
      <c r="E23"/>
      <c r="F23"/>
    </row>
    <row r="24" spans="1:6">
      <c r="A24"/>
      <c r="B24" s="3" t="s">
        <v>11</v>
      </c>
      <c r="C24" s="4">
        <v>146970</v>
      </c>
      <c r="E24"/>
      <c r="F24"/>
    </row>
    <row r="25" spans="1:6" ht="19.5" customHeight="1" thickBot="1">
      <c r="A25"/>
      <c r="B25" s="5" t="s">
        <v>12</v>
      </c>
      <c r="C25" s="6">
        <f>SUM(C13:C24)</f>
        <v>617470</v>
      </c>
      <c r="E25"/>
      <c r="F25"/>
    </row>
    <row r="26" spans="1:6">
      <c r="A26"/>
      <c r="B26" s="7" t="s">
        <v>13</v>
      </c>
      <c r="C26" s="8">
        <v>2962082</v>
      </c>
      <c r="E26"/>
      <c r="F26"/>
    </row>
    <row r="27" spans="1:6" ht="30.75" customHeight="1" thickBot="1">
      <c r="A27"/>
      <c r="B27" s="9" t="s">
        <v>14</v>
      </c>
      <c r="C27" s="10">
        <f>C25/C26</f>
        <v>0.20845810480601146</v>
      </c>
      <c r="E27"/>
      <c r="F27"/>
    </row>
    <row r="28" spans="1:6">
      <c r="A28"/>
      <c r="C28" s="1"/>
      <c r="E28"/>
      <c r="F28"/>
    </row>
    <row r="29" spans="1:6">
      <c r="A29"/>
      <c r="B29" s="123" t="s">
        <v>15</v>
      </c>
      <c r="C29" s="1"/>
      <c r="E29"/>
      <c r="F29"/>
    </row>
    <row r="30" spans="1:6">
      <c r="A30"/>
      <c r="C30" s="1"/>
      <c r="E30"/>
      <c r="F30"/>
    </row>
    <row r="31" spans="1:6">
      <c r="A31"/>
      <c r="C31" s="1"/>
      <c r="E31"/>
      <c r="F31"/>
    </row>
    <row r="32" spans="1:6">
      <c r="A32"/>
      <c r="C32" s="1"/>
      <c r="E32"/>
      <c r="F32"/>
    </row>
    <row r="33" spans="1:6">
      <c r="A33"/>
      <c r="C33" s="1"/>
      <c r="E33"/>
      <c r="F33"/>
    </row>
    <row r="34" spans="1:6">
      <c r="A34"/>
      <c r="C34" s="1"/>
      <c r="E34"/>
      <c r="F34"/>
    </row>
    <row r="35" spans="1:6">
      <c r="A35"/>
      <c r="C35" s="1"/>
      <c r="E35"/>
      <c r="F35"/>
    </row>
    <row r="36" spans="1:6">
      <c r="A36"/>
      <c r="C36" s="1"/>
      <c r="E36"/>
      <c r="F36"/>
    </row>
    <row r="37" spans="1:6">
      <c r="A37"/>
      <c r="C37" s="1"/>
      <c r="E37"/>
      <c r="F37"/>
    </row>
    <row r="38" spans="1:6">
      <c r="A38"/>
      <c r="C38" s="1"/>
      <c r="E38"/>
      <c r="F38"/>
    </row>
    <row r="39" spans="1:6">
      <c r="A39"/>
      <c r="C39" s="1"/>
      <c r="E39"/>
      <c r="F39"/>
    </row>
    <row r="40" spans="1:6">
      <c r="A40"/>
      <c r="C40" s="1"/>
      <c r="E40"/>
      <c r="F40"/>
    </row>
    <row r="41" spans="1:6">
      <c r="A41"/>
      <c r="C41" s="1"/>
      <c r="E41"/>
      <c r="F41"/>
    </row>
    <row r="42" spans="1:6">
      <c r="A42"/>
      <c r="C42" s="1"/>
      <c r="E42"/>
      <c r="F42"/>
    </row>
    <row r="43" spans="1:6">
      <c r="A43"/>
      <c r="C43" s="1"/>
      <c r="E43"/>
      <c r="F43"/>
    </row>
    <row r="44" spans="1:6">
      <c r="A44"/>
      <c r="C44" s="1"/>
      <c r="E44"/>
      <c r="F44"/>
    </row>
    <row r="45" spans="1:6">
      <c r="A45"/>
      <c r="C45" s="1"/>
      <c r="E45"/>
      <c r="F45"/>
    </row>
    <row r="46" spans="1:6">
      <c r="A46"/>
      <c r="C46" s="1"/>
      <c r="E46"/>
      <c r="F46"/>
    </row>
    <row r="47" spans="1:6">
      <c r="A47"/>
      <c r="C47" s="1"/>
      <c r="E47"/>
      <c r="F47"/>
    </row>
    <row r="48" spans="1:6">
      <c r="A48"/>
      <c r="C48" s="1"/>
      <c r="E48"/>
      <c r="F48"/>
    </row>
    <row r="49" spans="1:6">
      <c r="A49"/>
      <c r="C49" s="1"/>
      <c r="E49"/>
      <c r="F49"/>
    </row>
    <row r="50" spans="1:6">
      <c r="A50"/>
      <c r="C50" s="1"/>
      <c r="E50"/>
      <c r="F50"/>
    </row>
    <row r="51" spans="1:6">
      <c r="A51"/>
      <c r="C51" s="1"/>
      <c r="E51"/>
      <c r="F51"/>
    </row>
    <row r="52" spans="1:6">
      <c r="A52"/>
      <c r="C52" s="1"/>
      <c r="E52"/>
      <c r="F52"/>
    </row>
    <row r="53" spans="1:6">
      <c r="A53"/>
      <c r="C53" s="1"/>
      <c r="E53"/>
      <c r="F53"/>
    </row>
    <row r="54" spans="1:6">
      <c r="A54"/>
      <c r="C54" s="1"/>
      <c r="E54"/>
      <c r="F54"/>
    </row>
    <row r="55" spans="1:6">
      <c r="A55"/>
      <c r="C55" s="1"/>
      <c r="E55"/>
      <c r="F55"/>
    </row>
    <row r="56" spans="1:6">
      <c r="A56"/>
      <c r="C56" s="1"/>
      <c r="E56"/>
      <c r="F56"/>
    </row>
    <row r="57" spans="1:6">
      <c r="A57"/>
      <c r="C57" s="1"/>
      <c r="E57"/>
      <c r="F57"/>
    </row>
    <row r="58" spans="1:6">
      <c r="A58"/>
      <c r="C58" s="1"/>
      <c r="E58"/>
      <c r="F58"/>
    </row>
    <row r="59" spans="1:6">
      <c r="A59"/>
      <c r="C59" s="1"/>
      <c r="E59"/>
      <c r="F59"/>
    </row>
    <row r="60" spans="1:6">
      <c r="A60"/>
      <c r="C60" s="1"/>
      <c r="E60"/>
      <c r="F60"/>
    </row>
    <row r="61" spans="1:6">
      <c r="A61"/>
      <c r="C61" s="1"/>
      <c r="E61"/>
      <c r="F61"/>
    </row>
  </sheetData>
  <mergeCells count="1">
    <mergeCell ref="B12:C12"/>
  </mergeCell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 r:id="rId1"/>
  <headerFooter>
    <oddHeader>&amp;C&amp;A</oddHeader>
    <oddFooter>&amp;CPage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J32"/>
  <sheetViews>
    <sheetView zoomScale="110" zoomScaleNormal="110" workbookViewId="0">
      <selection activeCell="A11" sqref="A11:C15"/>
    </sheetView>
  </sheetViews>
  <sheetFormatPr baseColWidth="10" defaultColWidth="10.7109375" defaultRowHeight="12.75"/>
  <cols>
    <col min="1" max="1" width="25.28515625" style="1" customWidth="1"/>
    <col min="2" max="2" width="15.28515625" style="1" customWidth="1"/>
    <col min="3" max="3" width="18.85546875" style="1" customWidth="1"/>
    <col min="4" max="4" width="15.7109375" customWidth="1"/>
    <col min="5" max="5" width="15.7109375" style="1" customWidth="1"/>
    <col min="6" max="6" width="26.28515625" style="1" customWidth="1"/>
    <col min="7" max="7" width="15.85546875" customWidth="1"/>
    <col min="8" max="8" width="18.85546875" customWidth="1"/>
  </cols>
  <sheetData>
    <row r="9" spans="1:10">
      <c r="A9" s="12" t="s">
        <v>277</v>
      </c>
    </row>
    <row r="10" spans="1:10" ht="13.5" thickBot="1">
      <c r="A10" s="2"/>
      <c r="B10" s="2"/>
      <c r="C10" s="2"/>
      <c r="E10" s="2"/>
      <c r="F10" s="2"/>
      <c r="G10" s="2"/>
      <c r="H10" s="2"/>
    </row>
    <row r="11" spans="1:10" ht="37.5" customHeight="1" thickBot="1">
      <c r="A11" s="125" t="s">
        <v>278</v>
      </c>
      <c r="B11" s="124" t="s">
        <v>16</v>
      </c>
      <c r="C11" s="120" t="s">
        <v>17</v>
      </c>
      <c r="E11" s="14"/>
      <c r="F11" s="14"/>
      <c r="I11" s="15"/>
      <c r="J11" s="15"/>
    </row>
    <row r="12" spans="1:10">
      <c r="A12" s="16" t="s">
        <v>0</v>
      </c>
      <c r="B12" s="17">
        <v>327</v>
      </c>
      <c r="C12" s="18">
        <v>153</v>
      </c>
      <c r="E12" s="19"/>
      <c r="F12" s="19"/>
      <c r="G12" s="20"/>
      <c r="H12" s="20"/>
      <c r="I12" s="21"/>
      <c r="J12" s="21"/>
    </row>
    <row r="13" spans="1:10">
      <c r="A13" s="3" t="s">
        <v>1</v>
      </c>
      <c r="B13" s="22">
        <v>143</v>
      </c>
      <c r="C13" s="23">
        <v>47</v>
      </c>
      <c r="E13" s="19"/>
      <c r="F13" s="19"/>
      <c r="G13" s="20"/>
      <c r="H13" s="20"/>
      <c r="I13" s="21"/>
      <c r="J13" s="21"/>
    </row>
    <row r="14" spans="1:10">
      <c r="A14" s="3" t="s">
        <v>2</v>
      </c>
      <c r="B14" s="22">
        <v>526</v>
      </c>
      <c r="C14" s="23">
        <v>183</v>
      </c>
      <c r="E14" s="19"/>
      <c r="F14" s="19"/>
      <c r="G14" s="20"/>
      <c r="H14" s="20"/>
      <c r="I14" s="21"/>
      <c r="J14" s="21"/>
    </row>
    <row r="15" spans="1:10">
      <c r="A15" s="3" t="s">
        <v>3</v>
      </c>
      <c r="B15" s="22">
        <v>665</v>
      </c>
      <c r="C15" s="23">
        <v>262</v>
      </c>
      <c r="E15" s="19"/>
      <c r="F15" s="19"/>
      <c r="G15" s="20"/>
      <c r="H15" s="20"/>
      <c r="I15" s="21"/>
      <c r="J15" s="21"/>
    </row>
    <row r="16" spans="1:10">
      <c r="A16" s="3" t="s">
        <v>4</v>
      </c>
      <c r="B16" s="22">
        <v>604</v>
      </c>
      <c r="C16" s="23">
        <v>195</v>
      </c>
      <c r="E16" s="19"/>
      <c r="F16" s="19"/>
      <c r="G16" s="20"/>
      <c r="H16" s="20"/>
      <c r="I16" s="21"/>
      <c r="J16" s="21"/>
    </row>
    <row r="17" spans="1:10">
      <c r="A17" s="3" t="s">
        <v>5</v>
      </c>
      <c r="B17" s="22">
        <v>167</v>
      </c>
      <c r="C17" s="23">
        <v>54</v>
      </c>
      <c r="E17" s="19"/>
      <c r="F17" s="19"/>
      <c r="G17" s="20"/>
      <c r="H17" s="20"/>
      <c r="I17" s="21"/>
      <c r="J17" s="21"/>
    </row>
    <row r="18" spans="1:10">
      <c r="A18" s="3" t="s">
        <v>6</v>
      </c>
      <c r="B18" s="22">
        <v>75</v>
      </c>
      <c r="C18" s="23">
        <v>20</v>
      </c>
      <c r="E18" s="19"/>
      <c r="F18" s="19"/>
      <c r="G18" s="20"/>
      <c r="H18" s="20"/>
      <c r="I18" s="21"/>
      <c r="J18" s="21"/>
    </row>
    <row r="19" spans="1:10">
      <c r="A19" s="3" t="s">
        <v>7</v>
      </c>
      <c r="B19" s="22">
        <v>216</v>
      </c>
      <c r="C19" s="23">
        <v>70</v>
      </c>
      <c r="E19" s="19"/>
      <c r="F19" s="19"/>
      <c r="G19" s="20"/>
      <c r="H19" s="20"/>
      <c r="I19" s="21"/>
      <c r="J19" s="21"/>
    </row>
    <row r="20" spans="1:10">
      <c r="A20" s="3" t="s">
        <v>8</v>
      </c>
      <c r="B20" s="22">
        <v>892</v>
      </c>
      <c r="C20" s="23">
        <v>397</v>
      </c>
      <c r="E20" s="19"/>
      <c r="F20" s="19"/>
      <c r="G20" s="20"/>
      <c r="H20" s="20"/>
      <c r="I20" s="21"/>
      <c r="J20" s="21"/>
    </row>
    <row r="21" spans="1:10">
      <c r="A21" s="3" t="s">
        <v>9</v>
      </c>
      <c r="B21" s="22">
        <v>788</v>
      </c>
      <c r="C21" s="23">
        <v>496</v>
      </c>
      <c r="E21" s="19"/>
      <c r="F21" s="19"/>
      <c r="G21" s="20"/>
      <c r="H21" s="20"/>
      <c r="I21" s="21"/>
      <c r="J21" s="21"/>
    </row>
    <row r="22" spans="1:10">
      <c r="A22" s="3" t="s">
        <v>10</v>
      </c>
      <c r="B22" s="22">
        <v>590</v>
      </c>
      <c r="C22" s="23">
        <v>417</v>
      </c>
      <c r="E22" s="19"/>
      <c r="F22" s="19"/>
      <c r="G22" s="20"/>
      <c r="H22" s="20"/>
      <c r="I22" s="21"/>
      <c r="J22" s="21"/>
    </row>
    <row r="23" spans="1:10">
      <c r="A23" s="3" t="s">
        <v>11</v>
      </c>
      <c r="B23" s="22">
        <v>1116</v>
      </c>
      <c r="C23" s="23">
        <v>666</v>
      </c>
      <c r="E23" s="19"/>
      <c r="F23" s="19"/>
      <c r="G23" s="20"/>
      <c r="H23" s="20"/>
      <c r="I23" s="21"/>
      <c r="J23" s="21"/>
    </row>
    <row r="24" spans="1:10" ht="15">
      <c r="A24" s="24" t="s">
        <v>12</v>
      </c>
      <c r="B24" s="25">
        <f>SUM(B12:B23)</f>
        <v>6109</v>
      </c>
      <c r="C24" s="26">
        <f>SUM(C12:C23)</f>
        <v>2960</v>
      </c>
      <c r="E24" s="19"/>
      <c r="F24" s="19"/>
      <c r="G24" s="27"/>
      <c r="H24" s="27"/>
      <c r="I24" s="21"/>
      <c r="J24" s="21"/>
    </row>
    <row r="25" spans="1:10">
      <c r="A25" s="7" t="s">
        <v>13</v>
      </c>
      <c r="B25" s="28">
        <v>29005</v>
      </c>
      <c r="C25" s="29">
        <v>14128</v>
      </c>
      <c r="E25" s="19"/>
      <c r="F25" s="19"/>
      <c r="I25" s="21"/>
      <c r="J25" s="21"/>
    </row>
    <row r="26" spans="1:10" ht="24">
      <c r="A26" s="9" t="s">
        <v>14</v>
      </c>
      <c r="B26" s="30">
        <f>B24/B25</f>
        <v>0.21061885881744527</v>
      </c>
      <c r="C26" s="31">
        <f>C24/C25</f>
        <v>0.20951302378255945</v>
      </c>
      <c r="E26" s="20"/>
      <c r="F26" s="20"/>
      <c r="I26" s="21"/>
      <c r="J26" s="21"/>
    </row>
    <row r="27" spans="1:10">
      <c r="A27" s="2"/>
      <c r="B27" s="2"/>
      <c r="C27" s="2"/>
      <c r="E27" s="2"/>
      <c r="F27" s="2"/>
      <c r="G27" s="2"/>
      <c r="H27" s="2"/>
    </row>
    <row r="28" spans="1:10">
      <c r="A28" s="123" t="s">
        <v>18</v>
      </c>
      <c r="B28" s="2"/>
      <c r="C28" s="2"/>
      <c r="E28" s="2"/>
      <c r="F28" s="2"/>
      <c r="G28" s="2"/>
      <c r="H28" s="2"/>
    </row>
    <row r="29" spans="1:10">
      <c r="A29" s="2"/>
      <c r="B29" s="2"/>
      <c r="C29" s="2"/>
      <c r="E29" s="2"/>
      <c r="F29" s="2"/>
      <c r="G29" s="2"/>
      <c r="H29" s="2"/>
    </row>
    <row r="30" spans="1:10">
      <c r="A30" s="2"/>
      <c r="B30" s="2"/>
      <c r="C30" s="2"/>
      <c r="E30" s="2"/>
      <c r="F30" s="2"/>
      <c r="G30" s="2"/>
      <c r="H30" s="2"/>
    </row>
    <row r="31" spans="1:10">
      <c r="A31" s="32"/>
      <c r="B31" s="2"/>
      <c r="C31" s="2"/>
      <c r="E31" s="2"/>
      <c r="F31" s="2"/>
      <c r="G31" s="2"/>
      <c r="H31" s="2"/>
    </row>
    <row r="32" spans="1:10">
      <c r="A32" s="2"/>
      <c r="B32" s="2"/>
      <c r="C32" s="2"/>
      <c r="E32" s="2"/>
      <c r="F32" s="2"/>
      <c r="G32" s="2"/>
      <c r="H32" s="2"/>
    </row>
  </sheetData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I42"/>
  <sheetViews>
    <sheetView zoomScale="110" zoomScaleNormal="110" workbookViewId="0">
      <selection activeCell="J27" sqref="J27"/>
    </sheetView>
  </sheetViews>
  <sheetFormatPr baseColWidth="10" defaultColWidth="10.7109375" defaultRowHeight="12.75"/>
  <sheetData>
    <row r="8" spans="1:1" ht="15">
      <c r="A8" s="126" t="s">
        <v>279</v>
      </c>
    </row>
    <row r="9" spans="1:1" ht="15">
      <c r="A9" s="126" t="s">
        <v>280</v>
      </c>
    </row>
    <row r="19" spans="9:9">
      <c r="I19" s="1" t="s">
        <v>112</v>
      </c>
    </row>
    <row r="33" spans="1:3" ht="13.5" thickBot="1">
      <c r="A33" s="127"/>
      <c r="B33" s="127"/>
      <c r="C33" s="127"/>
    </row>
    <row r="34" spans="1:3">
      <c r="A34" s="128" t="s">
        <v>113</v>
      </c>
      <c r="B34" s="129" t="s">
        <v>114</v>
      </c>
      <c r="C34" s="130" t="s">
        <v>115</v>
      </c>
    </row>
    <row r="35" spans="1:3">
      <c r="A35" s="131" t="s">
        <v>116</v>
      </c>
      <c r="B35" s="135">
        <v>1837</v>
      </c>
      <c r="C35" s="132">
        <v>0.62</v>
      </c>
    </row>
    <row r="36" spans="1:3">
      <c r="A36" s="131" t="s">
        <v>117</v>
      </c>
      <c r="B36" s="135">
        <v>525</v>
      </c>
      <c r="C36" s="132">
        <v>0.18</v>
      </c>
    </row>
    <row r="37" spans="1:3">
      <c r="A37" s="131" t="s">
        <v>118</v>
      </c>
      <c r="B37" s="135">
        <v>462</v>
      </c>
      <c r="C37" s="132">
        <v>0.16</v>
      </c>
    </row>
    <row r="38" spans="1:3">
      <c r="A38" s="131" t="s">
        <v>119</v>
      </c>
      <c r="B38" s="135">
        <v>136</v>
      </c>
      <c r="C38" s="132">
        <v>0.05</v>
      </c>
    </row>
    <row r="39" spans="1:3" ht="13.5" thickBot="1">
      <c r="A39" s="133" t="s">
        <v>73</v>
      </c>
      <c r="B39" s="136">
        <f>SUM(B35:B38)</f>
        <v>2960</v>
      </c>
      <c r="C39" s="134"/>
    </row>
    <row r="40" spans="1:3">
      <c r="A40" s="127"/>
      <c r="B40" s="127"/>
      <c r="C40" s="127"/>
    </row>
    <row r="42" spans="1:3">
      <c r="A42" s="1" t="s">
        <v>120</v>
      </c>
    </row>
  </sheetData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23"/>
  <sheetViews>
    <sheetView zoomScale="110" zoomScaleNormal="110" workbookViewId="0">
      <selection activeCell="A10" sqref="A10:D14"/>
    </sheetView>
  </sheetViews>
  <sheetFormatPr baseColWidth="10" defaultColWidth="10.7109375" defaultRowHeight="12.75"/>
  <cols>
    <col min="1" max="1" width="16.5703125" style="1" customWidth="1"/>
    <col min="2" max="2" width="16.7109375" style="1" customWidth="1"/>
    <col min="3" max="3" width="15.85546875" style="1" customWidth="1"/>
    <col min="4" max="4" width="13" customWidth="1"/>
  </cols>
  <sheetData>
    <row r="7" spans="1:10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>
      <c r="A8" s="2" t="s">
        <v>19</v>
      </c>
      <c r="B8" s="2"/>
      <c r="C8" s="2"/>
      <c r="D8" s="2"/>
      <c r="E8" s="2"/>
      <c r="F8" s="2"/>
      <c r="G8" s="2"/>
      <c r="H8" s="2"/>
      <c r="I8" s="2"/>
      <c r="J8" s="2"/>
    </row>
    <row r="9" spans="1:10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38.25">
      <c r="A10" s="13" t="s">
        <v>20</v>
      </c>
      <c r="B10" s="13" t="s">
        <v>21</v>
      </c>
      <c r="C10" s="13" t="s">
        <v>22</v>
      </c>
      <c r="D10" s="13" t="s">
        <v>23</v>
      </c>
      <c r="E10" s="13" t="s">
        <v>24</v>
      </c>
      <c r="F10" s="2"/>
      <c r="G10" s="2"/>
      <c r="H10" s="2"/>
      <c r="I10" s="2"/>
      <c r="J10" s="2"/>
    </row>
    <row r="11" spans="1:10">
      <c r="A11" s="33" t="s">
        <v>25</v>
      </c>
      <c r="B11" s="17">
        <v>3149</v>
      </c>
      <c r="C11" s="34" t="s">
        <v>26</v>
      </c>
      <c r="D11" s="17">
        <v>50848</v>
      </c>
      <c r="E11" s="35" t="s">
        <v>27</v>
      </c>
      <c r="F11" s="2"/>
      <c r="G11" s="2"/>
      <c r="H11" s="2"/>
      <c r="I11" s="2"/>
      <c r="J11" s="2"/>
    </row>
    <row r="12" spans="1:10">
      <c r="A12" s="36" t="s">
        <v>28</v>
      </c>
      <c r="B12" s="22">
        <v>1023</v>
      </c>
      <c r="C12" s="37" t="s">
        <v>29</v>
      </c>
      <c r="D12" s="22">
        <v>69802</v>
      </c>
      <c r="E12" s="38" t="s">
        <v>30</v>
      </c>
      <c r="F12" s="21">
        <f t="shared" ref="F12:F17" si="0">B12/SUM($B$9:$B$14)</f>
        <v>0.19029017857142858</v>
      </c>
      <c r="G12" s="21">
        <f t="shared" ref="G12:G17" si="1">D12/SUM($D$9:$D$14)</f>
        <v>0.21301229820867282</v>
      </c>
      <c r="H12" s="2"/>
      <c r="I12" s="2"/>
      <c r="J12" s="2"/>
    </row>
    <row r="13" spans="1:10">
      <c r="A13" s="36" t="s">
        <v>31</v>
      </c>
      <c r="B13" s="22">
        <v>813</v>
      </c>
      <c r="C13" s="37" t="s">
        <v>32</v>
      </c>
      <c r="D13" s="22">
        <v>112968</v>
      </c>
      <c r="E13" s="38" t="s">
        <v>29</v>
      </c>
      <c r="F13" s="21">
        <f t="shared" si="0"/>
        <v>0.15122767857142858</v>
      </c>
      <c r="G13" s="21">
        <f t="shared" si="1"/>
        <v>0.34474045591870367</v>
      </c>
      <c r="H13" s="2"/>
      <c r="I13" s="2"/>
      <c r="J13" s="2"/>
    </row>
    <row r="14" spans="1:10">
      <c r="A14" s="36" t="s">
        <v>33</v>
      </c>
      <c r="B14" s="22">
        <v>391</v>
      </c>
      <c r="C14" s="37" t="s">
        <v>34</v>
      </c>
      <c r="D14" s="22">
        <v>94072</v>
      </c>
      <c r="E14" s="38" t="s">
        <v>35</v>
      </c>
      <c r="F14" s="21">
        <f t="shared" si="0"/>
        <v>7.2730654761904767E-2</v>
      </c>
      <c r="G14" s="21">
        <f t="shared" si="1"/>
        <v>0.28707620006713663</v>
      </c>
      <c r="H14" s="2"/>
      <c r="I14" s="2"/>
      <c r="J14" s="2"/>
    </row>
    <row r="15" spans="1:10">
      <c r="A15" s="36" t="s">
        <v>36</v>
      </c>
      <c r="B15" s="22">
        <v>304</v>
      </c>
      <c r="C15" s="37" t="s">
        <v>37</v>
      </c>
      <c r="D15" s="22">
        <v>103062</v>
      </c>
      <c r="E15" s="38" t="s">
        <v>38</v>
      </c>
      <c r="F15" s="21">
        <f t="shared" si="0"/>
        <v>5.6547619047619048E-2</v>
      </c>
      <c r="G15" s="21">
        <f t="shared" si="1"/>
        <v>0.31451066556806739</v>
      </c>
      <c r="H15" s="2"/>
      <c r="I15" s="2"/>
      <c r="J15" s="2"/>
    </row>
    <row r="16" spans="1:10">
      <c r="A16" s="36" t="s">
        <v>39</v>
      </c>
      <c r="B16" s="22">
        <v>175</v>
      </c>
      <c r="C16" s="37" t="s">
        <v>40</v>
      </c>
      <c r="D16" s="22">
        <v>76203</v>
      </c>
      <c r="E16" s="38" t="s">
        <v>41</v>
      </c>
      <c r="F16" s="21">
        <f t="shared" si="0"/>
        <v>3.2552083333333336E-2</v>
      </c>
      <c r="G16" s="21">
        <f t="shared" si="1"/>
        <v>0.23254600384509749</v>
      </c>
      <c r="H16" s="2"/>
      <c r="I16" s="2"/>
      <c r="J16" s="2"/>
    </row>
    <row r="17" spans="1:10">
      <c r="A17" s="39" t="s">
        <v>42</v>
      </c>
      <c r="B17" s="40">
        <v>254</v>
      </c>
      <c r="C17" s="41" t="s">
        <v>43</v>
      </c>
      <c r="D17" s="40">
        <v>175633</v>
      </c>
      <c r="E17" s="42" t="s">
        <v>44</v>
      </c>
      <c r="F17" s="21">
        <f t="shared" si="0"/>
        <v>4.7247023809523808E-2</v>
      </c>
      <c r="G17" s="21">
        <f t="shared" si="1"/>
        <v>0.53597302328420149</v>
      </c>
      <c r="H17" s="2"/>
      <c r="I17" s="2"/>
      <c r="J17" s="2"/>
    </row>
    <row r="18" spans="1:10">
      <c r="A18" s="2"/>
      <c r="B18" s="22">
        <f>SUM(B11:B17)</f>
        <v>6109</v>
      </c>
      <c r="C18" s="22"/>
      <c r="D18" s="22">
        <f>SUM(D11:D17)</f>
        <v>682588</v>
      </c>
      <c r="E18" s="22"/>
      <c r="F18" s="2"/>
      <c r="G18" s="2"/>
      <c r="H18" s="2"/>
      <c r="I18" s="2"/>
      <c r="J18" s="2"/>
    </row>
    <row r="19" spans="1:10">
      <c r="A19" s="2"/>
      <c r="B19" s="43">
        <f>B18-B11</f>
        <v>2960</v>
      </c>
      <c r="C19" s="2"/>
      <c r="D19" s="43">
        <f>D18-D11</f>
        <v>631740</v>
      </c>
      <c r="E19" s="21">
        <f>D19/D18</f>
        <v>0.92550704085041047</v>
      </c>
      <c r="F19" s="2"/>
      <c r="G19" s="2"/>
      <c r="H19" s="2"/>
      <c r="I19" s="2"/>
      <c r="J19" s="2"/>
    </row>
    <row r="20" spans="1:10">
      <c r="A20" s="12" t="s">
        <v>45</v>
      </c>
      <c r="B20" s="2"/>
      <c r="C20" s="2"/>
      <c r="D20" s="2"/>
      <c r="E20" s="2"/>
      <c r="F20" s="2"/>
      <c r="G20" s="2"/>
      <c r="H20" s="2"/>
      <c r="I20" s="2"/>
      <c r="J20" s="2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>
      <c r="A23" s="2"/>
      <c r="B23" s="2"/>
      <c r="C23" s="2"/>
      <c r="D23" s="2"/>
      <c r="E23" s="2"/>
      <c r="F23" s="2"/>
      <c r="G23" s="2"/>
      <c r="H23" s="2"/>
      <c r="I23" s="2"/>
      <c r="J23" s="2"/>
    </row>
  </sheetData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21"/>
  <sheetViews>
    <sheetView topLeftCell="A14" zoomScale="94" zoomScaleNormal="110" workbookViewId="0">
      <selection activeCell="I12" sqref="I12"/>
    </sheetView>
  </sheetViews>
  <sheetFormatPr baseColWidth="10" defaultColWidth="10.7109375" defaultRowHeight="12.75"/>
  <cols>
    <col min="1" max="1" width="37.42578125" style="1" customWidth="1"/>
    <col min="2" max="2" width="17.28515625" style="1" customWidth="1"/>
  </cols>
  <sheetData>
    <row r="7" spans="1:8" ht="13.5" thickBot="1"/>
    <row r="8" spans="1:8" ht="13.5" thickBot="1">
      <c r="A8" s="142" t="s">
        <v>121</v>
      </c>
      <c r="B8" s="143" t="s">
        <v>122</v>
      </c>
      <c r="C8" s="144" t="s">
        <v>123</v>
      </c>
      <c r="D8" s="127"/>
    </row>
    <row r="9" spans="1:8">
      <c r="A9" s="145" t="s">
        <v>124</v>
      </c>
      <c r="B9" s="146">
        <v>140771</v>
      </c>
      <c r="C9" s="149">
        <f t="shared" ref="C9:C17" si="0">B9/$B$17</f>
        <v>0.48657159053202081</v>
      </c>
      <c r="D9" s="127"/>
    </row>
    <row r="10" spans="1:8">
      <c r="A10" s="147" t="s">
        <v>125</v>
      </c>
      <c r="B10" s="148">
        <v>64222</v>
      </c>
      <c r="C10" s="149">
        <f t="shared" si="0"/>
        <v>0.22198180511005419</v>
      </c>
      <c r="D10" s="127"/>
    </row>
    <row r="11" spans="1:8">
      <c r="A11" s="147" t="s">
        <v>126</v>
      </c>
      <c r="B11" s="148">
        <v>44842</v>
      </c>
      <c r="C11" s="149">
        <f t="shared" si="0"/>
        <v>0.15499529919256719</v>
      </c>
      <c r="D11" s="127"/>
      <c r="E11" s="1"/>
      <c r="F11" s="47"/>
    </row>
    <row r="12" spans="1:8">
      <c r="A12" s="147" t="s">
        <v>127</v>
      </c>
      <c r="B12" s="148">
        <v>14870</v>
      </c>
      <c r="C12" s="149">
        <f t="shared" si="0"/>
        <v>5.1397798916049113E-2</v>
      </c>
      <c r="D12" s="127"/>
    </row>
    <row r="13" spans="1:8" ht="15">
      <c r="A13" s="150" t="s">
        <v>128</v>
      </c>
      <c r="B13" s="151">
        <v>12807</v>
      </c>
      <c r="C13" s="149">
        <f t="shared" si="0"/>
        <v>4.4267088817608671E-2</v>
      </c>
      <c r="D13" s="127"/>
      <c r="E13" s="100"/>
      <c r="F13" s="101"/>
      <c r="G13" s="102"/>
      <c r="H13" s="103"/>
    </row>
    <row r="14" spans="1:8">
      <c r="A14" s="150" t="s">
        <v>129</v>
      </c>
      <c r="B14" s="151">
        <v>8555</v>
      </c>
      <c r="C14" s="149">
        <f t="shared" si="0"/>
        <v>2.9570152637982523E-2</v>
      </c>
      <c r="D14" s="127"/>
    </row>
    <row r="15" spans="1:8" ht="25.5">
      <c r="A15" s="152" t="s">
        <v>130</v>
      </c>
      <c r="B15" s="151">
        <v>1763</v>
      </c>
      <c r="C15" s="149">
        <f t="shared" si="0"/>
        <v>6.0937672823802675E-3</v>
      </c>
      <c r="D15" s="127"/>
    </row>
    <row r="16" spans="1:8">
      <c r="A16" s="150" t="s">
        <v>131</v>
      </c>
      <c r="B16" s="151">
        <v>1482</v>
      </c>
      <c r="C16" s="149">
        <f t="shared" si="0"/>
        <v>5.1224975113372418E-3</v>
      </c>
      <c r="D16" s="127"/>
    </row>
    <row r="17" spans="1:4" ht="13.5" thickBot="1">
      <c r="A17" s="153" t="s">
        <v>73</v>
      </c>
      <c r="B17" s="154">
        <v>289312</v>
      </c>
      <c r="C17" s="155">
        <f t="shared" si="0"/>
        <v>1</v>
      </c>
      <c r="D17" s="127"/>
    </row>
    <row r="18" spans="1:4">
      <c r="A18" s="122"/>
      <c r="B18" s="122"/>
      <c r="C18" s="127"/>
      <c r="D18" s="127"/>
    </row>
    <row r="20" spans="1:4" ht="15">
      <c r="B20" s="156" t="s">
        <v>282</v>
      </c>
    </row>
    <row r="21" spans="1:4">
      <c r="B21" s="127" t="s">
        <v>283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8"/>
  <sheetViews>
    <sheetView topLeftCell="A9" zoomScale="110" zoomScaleNormal="110" workbookViewId="0">
      <selection activeCell="B11" sqref="B11:B19"/>
    </sheetView>
  </sheetViews>
  <sheetFormatPr baseColWidth="10" defaultColWidth="10.7109375" defaultRowHeight="12.75"/>
  <cols>
    <col min="1" max="1" width="11.140625" style="1" customWidth="1"/>
    <col min="2" max="2" width="25.85546875" style="1" customWidth="1"/>
    <col min="3" max="3" width="17.85546875" style="1" customWidth="1"/>
    <col min="4" max="4" width="13.85546875" style="1" customWidth="1"/>
    <col min="5" max="5" width="16.28515625" customWidth="1"/>
    <col min="6" max="6" width="15.42578125" style="1" customWidth="1"/>
    <col min="7" max="7" width="12.28515625" style="1" customWidth="1"/>
    <col min="8" max="8" width="13.28515625" style="1" customWidth="1"/>
    <col min="9" max="9" width="12" style="1" customWidth="1"/>
    <col min="11" max="11" width="17.140625" style="1" customWidth="1"/>
  </cols>
  <sheetData>
    <row r="7" spans="1:11">
      <c r="A7"/>
      <c r="E7" s="1"/>
      <c r="F7"/>
      <c r="H7"/>
      <c r="I7"/>
      <c r="K7"/>
    </row>
    <row r="8" spans="1:11" ht="15">
      <c r="A8"/>
      <c r="B8" s="126" t="s">
        <v>286</v>
      </c>
      <c r="E8" s="1"/>
      <c r="F8"/>
      <c r="H8"/>
      <c r="I8"/>
      <c r="K8"/>
    </row>
    <row r="9" spans="1:11">
      <c r="A9"/>
      <c r="B9" s="12" t="s">
        <v>285</v>
      </c>
      <c r="E9" s="1"/>
      <c r="F9"/>
      <c r="H9"/>
      <c r="I9"/>
      <c r="K9"/>
    </row>
    <row r="10" spans="1:11" ht="13.5" thickBot="1">
      <c r="A10"/>
      <c r="B10" s="12"/>
      <c r="E10" s="1"/>
      <c r="F10"/>
      <c r="H10"/>
      <c r="I10"/>
      <c r="K10"/>
    </row>
    <row r="11" spans="1:11" ht="16.5" customHeight="1" thickBot="1">
      <c r="A11"/>
      <c r="B11" s="159" t="s">
        <v>46</v>
      </c>
      <c r="C11" s="157" t="s">
        <v>47</v>
      </c>
      <c r="D11" s="138"/>
      <c r="E11" s="138"/>
      <c r="F11" s="139" t="s">
        <v>48</v>
      </c>
      <c r="G11" s="139"/>
      <c r="H11" s="139"/>
      <c r="I11"/>
      <c r="K11"/>
    </row>
    <row r="12" spans="1:11" ht="39" thickBot="1">
      <c r="A12"/>
      <c r="B12" s="160"/>
      <c r="C12" s="158" t="s">
        <v>49</v>
      </c>
      <c r="D12" s="44" t="s">
        <v>50</v>
      </c>
      <c r="E12" s="45" t="s">
        <v>51</v>
      </c>
      <c r="F12" s="46" t="s">
        <v>49</v>
      </c>
      <c r="G12" s="44" t="s">
        <v>50</v>
      </c>
      <c r="H12" s="44" t="s">
        <v>51</v>
      </c>
      <c r="I12"/>
      <c r="K12"/>
    </row>
    <row r="13" spans="1:11">
      <c r="A13"/>
      <c r="B13" s="223" t="s">
        <v>52</v>
      </c>
      <c r="C13" s="17">
        <v>52490</v>
      </c>
      <c r="D13" s="17">
        <v>8410</v>
      </c>
      <c r="E13" s="18">
        <v>60900</v>
      </c>
      <c r="F13" s="17">
        <v>1033</v>
      </c>
      <c r="G13" s="17">
        <v>219</v>
      </c>
      <c r="H13" s="18">
        <v>1252</v>
      </c>
      <c r="I13" s="20"/>
      <c r="K13" s="20"/>
    </row>
    <row r="14" spans="1:11">
      <c r="A14"/>
      <c r="B14" s="224" t="s">
        <v>53</v>
      </c>
      <c r="C14" s="22">
        <v>12900</v>
      </c>
      <c r="D14" s="22">
        <v>1990</v>
      </c>
      <c r="E14" s="23">
        <v>14890</v>
      </c>
      <c r="F14" s="22">
        <v>240</v>
      </c>
      <c r="G14" s="22">
        <v>55</v>
      </c>
      <c r="H14" s="23">
        <v>295</v>
      </c>
      <c r="I14" s="20"/>
      <c r="K14" s="20"/>
    </row>
    <row r="15" spans="1:11">
      <c r="A15"/>
      <c r="B15" s="224" t="s">
        <v>54</v>
      </c>
      <c r="C15" s="22">
        <v>26750</v>
      </c>
      <c r="D15" s="22">
        <v>6380</v>
      </c>
      <c r="E15" s="23">
        <v>33130</v>
      </c>
      <c r="F15" s="22">
        <v>522</v>
      </c>
      <c r="G15" s="22">
        <v>149</v>
      </c>
      <c r="H15" s="23">
        <v>671</v>
      </c>
      <c r="I15" s="20"/>
      <c r="K15" s="20"/>
    </row>
    <row r="16" spans="1:11">
      <c r="A16"/>
      <c r="B16" s="224" t="s">
        <v>55</v>
      </c>
      <c r="C16" s="22">
        <v>39400</v>
      </c>
      <c r="D16" s="22">
        <v>9880</v>
      </c>
      <c r="E16" s="23">
        <v>49280</v>
      </c>
      <c r="F16" s="22">
        <v>753</v>
      </c>
      <c r="G16" s="22">
        <v>293</v>
      </c>
      <c r="H16" s="23">
        <v>1046</v>
      </c>
      <c r="I16" s="20"/>
      <c r="K16" s="20"/>
    </row>
    <row r="17" spans="1:11">
      <c r="A17"/>
      <c r="B17" s="224" t="s">
        <v>56</v>
      </c>
      <c r="C17" s="22">
        <v>38480</v>
      </c>
      <c r="D17" s="22">
        <v>6470</v>
      </c>
      <c r="E17" s="23">
        <v>44950</v>
      </c>
      <c r="F17" s="22">
        <v>731</v>
      </c>
      <c r="G17" s="22">
        <v>180</v>
      </c>
      <c r="H17" s="23">
        <v>911</v>
      </c>
      <c r="I17" s="20"/>
      <c r="K17" s="20"/>
    </row>
    <row r="18" spans="1:11">
      <c r="A18"/>
      <c r="B18" s="224" t="s">
        <v>57</v>
      </c>
      <c r="C18" s="22">
        <v>9060</v>
      </c>
      <c r="D18" s="22">
        <v>2350</v>
      </c>
      <c r="E18" s="23">
        <v>11410</v>
      </c>
      <c r="F18" s="22">
        <v>128</v>
      </c>
      <c r="G18" s="22">
        <v>58</v>
      </c>
      <c r="H18" s="23">
        <v>186</v>
      </c>
      <c r="I18" s="20"/>
      <c r="K18" s="20"/>
    </row>
    <row r="19" spans="1:11">
      <c r="A19"/>
      <c r="B19" s="224" t="s">
        <v>58</v>
      </c>
      <c r="C19" s="22">
        <v>2770</v>
      </c>
      <c r="D19" s="22">
        <v>720</v>
      </c>
      <c r="E19" s="23">
        <v>3490</v>
      </c>
      <c r="F19" s="22">
        <v>39</v>
      </c>
      <c r="G19" s="22">
        <v>18</v>
      </c>
      <c r="H19" s="23">
        <v>57</v>
      </c>
      <c r="I19" s="20"/>
      <c r="K19" s="20"/>
    </row>
    <row r="20" spans="1:11">
      <c r="A20"/>
      <c r="B20" s="224" t="s">
        <v>59</v>
      </c>
      <c r="C20" s="22">
        <v>10260</v>
      </c>
      <c r="D20" s="22">
        <v>2090</v>
      </c>
      <c r="E20" s="23">
        <v>12350</v>
      </c>
      <c r="F20" s="22">
        <v>191</v>
      </c>
      <c r="G20" s="22">
        <v>56</v>
      </c>
      <c r="H20" s="23">
        <v>247</v>
      </c>
      <c r="I20" s="20"/>
      <c r="K20" s="20"/>
    </row>
    <row r="21" spans="1:11">
      <c r="A21"/>
      <c r="B21" s="224" t="s">
        <v>60</v>
      </c>
      <c r="C21" s="22">
        <v>451740</v>
      </c>
      <c r="D21" s="22">
        <v>101550</v>
      </c>
      <c r="E21" s="23">
        <v>553290</v>
      </c>
      <c r="F21" s="22">
        <v>4780</v>
      </c>
      <c r="G21" s="22">
        <v>2378</v>
      </c>
      <c r="H21" s="23">
        <v>7158</v>
      </c>
      <c r="I21" s="20"/>
      <c r="K21" s="20"/>
    </row>
    <row r="22" spans="1:11">
      <c r="A22"/>
      <c r="B22" s="224" t="s">
        <v>61</v>
      </c>
      <c r="C22" s="22">
        <v>155960</v>
      </c>
      <c r="D22" s="22">
        <v>26380</v>
      </c>
      <c r="E22" s="23">
        <v>182340</v>
      </c>
      <c r="F22" s="22">
        <v>3016</v>
      </c>
      <c r="G22" s="22">
        <v>825</v>
      </c>
      <c r="H22" s="23">
        <v>3841</v>
      </c>
      <c r="I22" s="20"/>
      <c r="K22" s="20"/>
    </row>
    <row r="23" spans="1:11">
      <c r="A23"/>
      <c r="B23" s="224" t="s">
        <v>62</v>
      </c>
      <c r="C23" s="22">
        <v>168700</v>
      </c>
      <c r="D23" s="22">
        <v>25620</v>
      </c>
      <c r="E23" s="23">
        <v>194320</v>
      </c>
      <c r="F23" s="22">
        <v>3235</v>
      </c>
      <c r="G23" s="22">
        <v>662</v>
      </c>
      <c r="H23" s="23">
        <v>3897</v>
      </c>
      <c r="I23" s="20"/>
      <c r="K23" s="20"/>
    </row>
    <row r="24" spans="1:11">
      <c r="A24"/>
      <c r="B24" s="224" t="s">
        <v>63</v>
      </c>
      <c r="C24" s="22">
        <v>156490</v>
      </c>
      <c r="D24" s="22">
        <v>34290</v>
      </c>
      <c r="E24" s="23">
        <v>190780</v>
      </c>
      <c r="F24" s="22">
        <v>2988</v>
      </c>
      <c r="G24" s="22">
        <v>1019</v>
      </c>
      <c r="H24" s="23">
        <v>4007</v>
      </c>
      <c r="I24" s="20"/>
      <c r="K24" s="20"/>
    </row>
    <row r="25" spans="1:11" ht="15">
      <c r="A25"/>
      <c r="B25" s="246" t="s">
        <v>12</v>
      </c>
      <c r="C25" s="249">
        <f t="shared" ref="C25:H25" si="0">SUM(C13:C24)</f>
        <v>1125000</v>
      </c>
      <c r="D25" s="250">
        <f t="shared" si="0"/>
        <v>226130</v>
      </c>
      <c r="E25" s="251">
        <f t="shared" si="0"/>
        <v>1351130</v>
      </c>
      <c r="F25" s="250">
        <f t="shared" si="0"/>
        <v>17656</v>
      </c>
      <c r="G25" s="250">
        <f t="shared" si="0"/>
        <v>5912</v>
      </c>
      <c r="H25" s="251">
        <f t="shared" si="0"/>
        <v>23568</v>
      </c>
      <c r="I25" s="20"/>
      <c r="K25" s="20"/>
    </row>
    <row r="26" spans="1:11">
      <c r="A26"/>
      <c r="B26" s="245" t="s">
        <v>64</v>
      </c>
      <c r="C26" s="247">
        <v>4434144</v>
      </c>
      <c r="D26" s="247">
        <v>991323</v>
      </c>
      <c r="E26" s="248">
        <v>5425467</v>
      </c>
      <c r="F26" s="247">
        <v>77131</v>
      </c>
      <c r="G26" s="247">
        <v>25875</v>
      </c>
      <c r="H26" s="248">
        <v>103006</v>
      </c>
      <c r="I26"/>
      <c r="K26"/>
    </row>
    <row r="27" spans="1:11" ht="34.5" customHeight="1" thickBot="1">
      <c r="A27"/>
      <c r="B27" s="244" t="s">
        <v>14</v>
      </c>
      <c r="C27" s="161">
        <f t="shared" ref="C27:H27" si="1">C25/C26</f>
        <v>0.25371300526099289</v>
      </c>
      <c r="D27" s="161">
        <f t="shared" si="1"/>
        <v>0.22810930443457883</v>
      </c>
      <c r="E27" s="162">
        <f t="shared" si="1"/>
        <v>0.24903478354950828</v>
      </c>
      <c r="F27" s="161">
        <f t="shared" si="1"/>
        <v>0.22890925827488298</v>
      </c>
      <c r="G27" s="161">
        <f t="shared" si="1"/>
        <v>0.22848309178743961</v>
      </c>
      <c r="H27" s="162">
        <f t="shared" si="1"/>
        <v>0.22880220569675552</v>
      </c>
      <c r="I27"/>
      <c r="K27"/>
    </row>
    <row r="28" spans="1:11">
      <c r="A28"/>
      <c r="E28" s="1"/>
      <c r="F28"/>
      <c r="H28"/>
      <c r="I28"/>
      <c r="K28"/>
    </row>
    <row r="29" spans="1:11">
      <c r="A29"/>
      <c r="B29" s="123" t="s">
        <v>284</v>
      </c>
      <c r="E29" s="1"/>
      <c r="F29"/>
      <c r="H29"/>
      <c r="I29"/>
      <c r="K29"/>
    </row>
    <row r="30" spans="1:11">
      <c r="A30"/>
      <c r="C30" s="47"/>
      <c r="D30" s="47"/>
      <c r="E30" s="47"/>
      <c r="F30" s="47"/>
      <c r="G30" s="47"/>
      <c r="H30" s="47"/>
      <c r="I30"/>
      <c r="K30"/>
    </row>
    <row r="31" spans="1:11">
      <c r="A31"/>
      <c r="E31" s="1"/>
      <c r="F31"/>
      <c r="H31"/>
      <c r="I31"/>
      <c r="K31"/>
    </row>
    <row r="32" spans="1:11">
      <c r="A32"/>
      <c r="E32" s="1"/>
      <c r="F32"/>
      <c r="H32"/>
      <c r="I32"/>
      <c r="K32"/>
    </row>
    <row r="33" spans="1:11">
      <c r="A33"/>
      <c r="E33" s="1"/>
      <c r="F33"/>
      <c r="H33"/>
      <c r="I33"/>
      <c r="K33"/>
    </row>
    <row r="34" spans="1:11">
      <c r="A34"/>
      <c r="E34" s="1"/>
      <c r="F34"/>
      <c r="H34"/>
      <c r="I34"/>
      <c r="K34"/>
    </row>
    <row r="35" spans="1:11">
      <c r="A35"/>
      <c r="E35" s="1"/>
      <c r="F35"/>
      <c r="H35"/>
      <c r="I35"/>
      <c r="K35"/>
    </row>
    <row r="36" spans="1:11">
      <c r="A36"/>
      <c r="E36" s="1"/>
      <c r="F36"/>
      <c r="H36"/>
      <c r="I36"/>
      <c r="K36"/>
    </row>
    <row r="37" spans="1:11">
      <c r="A37"/>
      <c r="E37" s="1"/>
      <c r="F37"/>
      <c r="H37"/>
      <c r="I37"/>
      <c r="K37"/>
    </row>
    <row r="38" spans="1:11">
      <c r="A38"/>
      <c r="E38" s="1"/>
      <c r="F38"/>
      <c r="H38"/>
      <c r="I38"/>
      <c r="K38"/>
    </row>
  </sheetData>
  <mergeCells count="3">
    <mergeCell ref="B11:B12"/>
    <mergeCell ref="C11:E11"/>
    <mergeCell ref="F11:H11"/>
  </mergeCells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2" sqref="K12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20</vt:i4>
      </vt:variant>
    </vt:vector>
  </HeadingPairs>
  <TitlesOfParts>
    <vt:vector size="20" baseType="lpstr">
      <vt:lpstr>Carte 1</vt:lpstr>
      <vt:lpstr>Carte 2</vt:lpstr>
      <vt:lpstr>Tab 1 - eff brebis viande</vt:lpstr>
      <vt:lpstr>Tab 2 - nb expl</vt:lpstr>
      <vt:lpstr>Fig 1 - statut juridique</vt:lpstr>
      <vt:lpstr>Tab 3 - eff par expl</vt:lpstr>
      <vt:lpstr>Fig 2 - SAU</vt:lpstr>
      <vt:lpstr>Tab 4 - production têtes + tec</vt:lpstr>
      <vt:lpstr>Carte 3 - SIQO</vt:lpstr>
      <vt:lpstr>Figure 3 - cotation</vt:lpstr>
      <vt:lpstr>Tab 5 - aide ovine</vt:lpstr>
      <vt:lpstr>Tab 6 - aides PAC</vt:lpstr>
      <vt:lpstr>Tableau 7 et 8 - RICA</vt:lpstr>
      <vt:lpstr>Carte 4 - abattoirs</vt:lpstr>
      <vt:lpstr>Fig 4 - évolution consommation</vt:lpstr>
      <vt:lpstr>Fig 5 - Consommation</vt:lpstr>
      <vt:lpstr>Fig 6 - Cheptel Europe</vt:lpstr>
      <vt:lpstr>Fig 7 Production Europe</vt:lpstr>
      <vt:lpstr>Figures 8 et 9 Import Export</vt:lpstr>
      <vt:lpstr>Figure 10 - balance commerciale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Violaine Dupuis</dc:creator>
  <dc:description/>
  <cp:lastModifiedBy>Violaine MERCIER</cp:lastModifiedBy>
  <cp:revision>34</cp:revision>
  <dcterms:created xsi:type="dcterms:W3CDTF">2017-01-18T16:12:23Z</dcterms:created>
  <dcterms:modified xsi:type="dcterms:W3CDTF">2023-11-24T16:58:39Z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