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6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7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8.xml" ContentType="application/vnd.openxmlformats-officedocument.drawingml.chartshapes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2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1.xml" ContentType="application/vnd.openxmlformats-officedocument.themeOverride+xml"/>
  <Override PartName="/xl/drawings/drawing26.xml" ContentType="application/vnd.openxmlformats-officedocument.drawingml.chartshapes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.xml" ContentType="application/vnd.openxmlformats-officedocument.themeOverrid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.xml" ContentType="application/vnd.openxmlformats-officedocument.themeOverrid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4.xml" ContentType="application/vnd.openxmlformats-officedocument.themeOverride+xml"/>
  <Override PartName="/xl/drawings/drawing29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30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Ex1.xml" ContentType="application/vnd.ms-office.chartex+xml"/>
  <Override PartName="/xl/charts/style28.xml" ContentType="application/vnd.ms-office.chartstyle+xml"/>
  <Override PartName="/xl/charts/colors28.xml" ContentType="application/vnd.ms-office.chartcolorstyle+xml"/>
  <Override PartName="/xl/charts/chartEx2.xml" ContentType="application/vnd.ms-office.chartex+xml"/>
  <Override PartName="/xl/charts/style29.xml" ContentType="application/vnd.ms-office.chartstyle+xml"/>
  <Override PartName="/xl/charts/colors29.xml" ContentType="application/vnd.ms-office.chartcolorstyle+xml"/>
  <Override PartName="/xl/theme/themeOverride5.xml" ContentType="application/vnd.openxmlformats-officedocument.themeOverride+xml"/>
  <Override PartName="/xl/charts/chartEx3.xml" ContentType="application/vnd.ms-office.chartex+xml"/>
  <Override PartName="/xl/charts/style30.xml" ContentType="application/vnd.ms-office.chartstyle+xml"/>
  <Override PartName="/xl/charts/colors30.xml" ContentType="application/vnd.ms-office.chartcolorstyle+xml"/>
  <Override PartName="/xl/theme/themeOverride6.xml" ContentType="application/vnd.openxmlformats-officedocument.themeOverride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7.xml" ContentType="application/vnd.openxmlformats-officedocument.themeOverride+xml"/>
  <Override PartName="/xl/drawings/drawing35.xml" ContentType="application/vnd.openxmlformats-officedocument.drawing+xml"/>
  <Override PartName="/xl/charts/chart2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8.xml" ContentType="application/vnd.openxmlformats-officedocument.themeOverride+xml"/>
  <Override PartName="/xl/charts/chart3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9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10.xml" ContentType="application/vnd.openxmlformats-officedocument.themeOverride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1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12.xml" ContentType="application/vnd.openxmlformats-officedocument.themeOverride+xml"/>
  <Override PartName="/xl/charts/chart3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40.xml" ContentType="application/vnd.openxmlformats-officedocument.drawing+xml"/>
  <Override PartName="/xl/charts/chart3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13.xml" ContentType="application/vnd.openxmlformats-officedocument.themeOverride+xml"/>
  <Override PartName="/xl/charts/chart3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14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S:\SRISET\09_Publications\12_Etudes\Irrigation\"/>
    </mc:Choice>
  </mc:AlternateContent>
  <bookViews>
    <workbookView xWindow="0" yWindow="0" windowWidth="25200" windowHeight="11025" tabRatio="803" firstSheet="2" activeTab="7"/>
  </bookViews>
  <sheets>
    <sheet name="tab1 " sheetId="30" r:id="rId1"/>
    <sheet name="tab2 " sheetId="31" r:id="rId2"/>
    <sheet name=" fig1_fig2" sheetId="3" r:id="rId3"/>
    <sheet name="fig3" sheetId="32" r:id="rId4"/>
    <sheet name="tab3_fig4_fig5" sheetId="5" r:id="rId5"/>
    <sheet name="fig6" sheetId="7" r:id="rId6"/>
    <sheet name="carte1" sheetId="6" r:id="rId7"/>
    <sheet name="fig7_fig9" sheetId="8" r:id="rId8"/>
    <sheet name="fig8 " sheetId="29" r:id="rId9"/>
    <sheet name="fig10_fig11" sheetId="10" r:id="rId10"/>
    <sheet name="tab4" sheetId="36" r:id="rId11"/>
    <sheet name="fig12_fig13" sheetId="35" r:id="rId12"/>
    <sheet name="fig14" sheetId="11" r:id="rId13"/>
    <sheet name="zoom_semences" sheetId="27" r:id="rId14"/>
    <sheet name="fig15_fig16" sheetId="12" r:id="rId15"/>
    <sheet name="zoom_élevage " sheetId="33" r:id="rId16"/>
    <sheet name="fig17" sheetId="13" r:id="rId17"/>
    <sheet name="fig18" sheetId="16" r:id="rId18"/>
    <sheet name="tab5" sheetId="15" r:id="rId19"/>
    <sheet name="fig19" sheetId="17" r:id="rId20"/>
    <sheet name="tab6" sheetId="18" r:id="rId21"/>
    <sheet name="fig20" sheetId="19" r:id="rId22"/>
    <sheet name="fig21" sheetId="37" r:id="rId23"/>
    <sheet name="fig22" sheetId="21" r:id="rId24"/>
    <sheet name="zoom_AB" sheetId="22" r:id="rId25"/>
    <sheet name="fig23" sheetId="23" r:id="rId26"/>
    <sheet name="fig24_fig25" sheetId="24" r:id="rId27"/>
    <sheet name="fig26_fig27" sheetId="25" r:id="rId28"/>
  </sheets>
  <definedNames>
    <definedName name="_Toc125981945" localSheetId="1">'tab2 '!#REF!</definedName>
    <definedName name="_xlchart.v1.0" hidden="1">'fig19'!$J$19:$J$22</definedName>
    <definedName name="_xlchart.v1.1" hidden="1">'fig19'!$K$19:$K$22</definedName>
    <definedName name="_xlchart.v1.2" hidden="1">'fig19'!$J$19:$J$22</definedName>
    <definedName name="_xlchart.v1.3" hidden="1">'fig19'!$L$19:$L$22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5" i="27" l="1"/>
  <c r="B12" i="27"/>
  <c r="B16" i="27" l="1"/>
  <c r="C76" i="25"/>
  <c r="E74" i="25" s="1"/>
  <c r="B76" i="25"/>
  <c r="D75" i="25" s="1"/>
  <c r="D73" i="25" l="1"/>
  <c r="D72" i="25"/>
  <c r="E75" i="25"/>
  <c r="D76" i="25"/>
  <c r="E73" i="25"/>
  <c r="E76" i="25"/>
  <c r="D74" i="25"/>
  <c r="E72" i="25"/>
  <c r="E86" i="16" l="1"/>
  <c r="D86" i="16"/>
  <c r="C86" i="16"/>
  <c r="E85" i="16"/>
  <c r="D85" i="16"/>
  <c r="C85" i="16"/>
  <c r="E84" i="16"/>
  <c r="D84" i="16"/>
  <c r="C84" i="16"/>
</calcChain>
</file>

<file path=xl/sharedStrings.xml><?xml version="1.0" encoding="utf-8"?>
<sst xmlns="http://schemas.openxmlformats.org/spreadsheetml/2006/main" count="944" uniqueCount="458">
  <si>
    <t>Nouvelle-Aquitaine</t>
  </si>
  <si>
    <t>irrigants</t>
  </si>
  <si>
    <t>non irrigants</t>
  </si>
  <si>
    <t>nombre d'exploitations</t>
  </si>
  <si>
    <t>Surfaces irriguées (ha)</t>
  </si>
  <si>
    <t>Surfaces irrigables (ha)</t>
  </si>
  <si>
    <t>SAU totale</t>
  </si>
  <si>
    <t>totalité des exploitations</t>
  </si>
  <si>
    <t>exploitations non irrigantes</t>
  </si>
  <si>
    <t>exploitations irrigantes</t>
  </si>
  <si>
    <t>SAU (ha)</t>
  </si>
  <si>
    <t>surfaces irriguées (ha)</t>
  </si>
  <si>
    <t>surfaces irrigables (ha)</t>
  </si>
  <si>
    <t>tab 2 : Données générales sur les exploitations irrigantes en 2020</t>
  </si>
  <si>
    <t>Exploitations irrigantes en 2020  *</t>
  </si>
  <si>
    <t>France métropolitaine</t>
  </si>
  <si>
    <t>Part de Nouvelle-Aquitaine en France métropolitaine</t>
  </si>
  <si>
    <t>Nombre d'exploitations</t>
  </si>
  <si>
    <t>Part de l'ensemble des exploitations</t>
  </si>
  <si>
    <t>SAU irrigants (ha)</t>
  </si>
  <si>
    <t>SAU moyenne (ha)</t>
  </si>
  <si>
    <t>Part de SAU régionale (%)</t>
  </si>
  <si>
    <t>Surface irriguée (ha)</t>
  </si>
  <si>
    <t>Taux d'irrigation (%)</t>
  </si>
  <si>
    <t>Surface irriguée moyenne (ha)</t>
  </si>
  <si>
    <t>SAU irrigable (ha)</t>
  </si>
  <si>
    <t>Emploi (ETP hors prestataires)</t>
  </si>
  <si>
    <t>*  exploitations détenant des surfaces irriguées</t>
  </si>
  <si>
    <t>SAU</t>
  </si>
  <si>
    <t>Evolution 2010/2000</t>
  </si>
  <si>
    <t>Evolution 2020/2010</t>
  </si>
  <si>
    <t>Evolution 2020/2000</t>
  </si>
  <si>
    <t>Surfaces irriguées</t>
  </si>
  <si>
    <t>Surfaces irrigables</t>
  </si>
  <si>
    <t>ensemble</t>
  </si>
  <si>
    <t>maïs grain et semences</t>
  </si>
  <si>
    <t>maïs fourrage</t>
  </si>
  <si>
    <t>surfaces fourrages hors maïs fourrage</t>
  </si>
  <si>
    <t>céréales hors maïs</t>
  </si>
  <si>
    <t>oléagineux</t>
  </si>
  <si>
    <t>légumes et pdt</t>
  </si>
  <si>
    <t>fruits</t>
  </si>
  <si>
    <t>vignes</t>
  </si>
  <si>
    <t>protéagineux et légumes secs</t>
  </si>
  <si>
    <t>autres (jachères, plantes industrielles, plantes à fibre,…)</t>
  </si>
  <si>
    <t>Oléagineux</t>
  </si>
  <si>
    <t>Protéagineux</t>
  </si>
  <si>
    <t>fig 3 : une différence d’assolement entre irrigants et non irrigants</t>
  </si>
  <si>
    <t>Céréales hors maïs</t>
  </si>
  <si>
    <t>céréales</t>
  </si>
  <si>
    <t>totalité des cultures</t>
  </si>
  <si>
    <t>autres cultures</t>
  </si>
  <si>
    <t>légumes et pommes de terre</t>
  </si>
  <si>
    <t>Vergers</t>
  </si>
  <si>
    <t>Vignes</t>
  </si>
  <si>
    <t>maïs grain</t>
  </si>
  <si>
    <t>surfaces fourragères hors maïs fourrage</t>
  </si>
  <si>
    <t>2000/2020</t>
  </si>
  <si>
    <t>2010/2020</t>
  </si>
  <si>
    <t>2000/2010</t>
  </si>
  <si>
    <t>Ensemble des exploitations</t>
  </si>
  <si>
    <t>Part surf. Irriguées dans la SAU</t>
  </si>
  <si>
    <t>Part surf. Irrigables dans la SAU</t>
  </si>
  <si>
    <t xml:space="preserve">surfaces irriguées </t>
  </si>
  <si>
    <t>surfaces potentiellement irrigables</t>
  </si>
  <si>
    <t xml:space="preserve">SAU </t>
  </si>
  <si>
    <t>taux irrigation (%)</t>
  </si>
  <si>
    <t>oléagineux (yc semences)</t>
  </si>
  <si>
    <t>% surface irriguée totale</t>
  </si>
  <si>
    <t>soja</t>
  </si>
  <si>
    <t>autres fruits à coques</t>
  </si>
  <si>
    <t>châtaignier</t>
  </si>
  <si>
    <t>tournesol</t>
  </si>
  <si>
    <t>Tournesol</t>
  </si>
  <si>
    <t>noyer</t>
  </si>
  <si>
    <t>kiwi</t>
  </si>
  <si>
    <t>noisetier mycorhizé</t>
  </si>
  <si>
    <t>grandes  cultures et fourrages</t>
  </si>
  <si>
    <t>cultures à valeur ajoutée</t>
  </si>
  <si>
    <t>pommes de terre</t>
  </si>
  <si>
    <t>surface irriguée NA</t>
  </si>
  <si>
    <t>maïs semences</t>
  </si>
  <si>
    <t>légumes</t>
  </si>
  <si>
    <t>blé tendre</t>
  </si>
  <si>
    <t>blé dur</t>
  </si>
  <si>
    <t>orges</t>
  </si>
  <si>
    <t>Fourrages</t>
  </si>
  <si>
    <t>Total général</t>
  </si>
  <si>
    <t>petits fruits</t>
  </si>
  <si>
    <t>pdt</t>
  </si>
  <si>
    <t>Irrigants</t>
  </si>
  <si>
    <t>Non irrigants</t>
  </si>
  <si>
    <t>Nb. Exploitations</t>
  </si>
  <si>
    <t>vergers à noyaux</t>
  </si>
  <si>
    <t>vergers à pépins</t>
  </si>
  <si>
    <t>vergers à coque</t>
  </si>
  <si>
    <t>surfaces fourragères 
hors maïs fourrage</t>
  </si>
  <si>
    <t>prairies productives 
(pâturages et prés)</t>
  </si>
  <si>
    <t>ensemble 
exploitations</t>
  </si>
  <si>
    <t>%</t>
  </si>
  <si>
    <t xml:space="preserve">céréales hors maïs </t>
  </si>
  <si>
    <t>légumes frais</t>
  </si>
  <si>
    <t>vergers</t>
  </si>
  <si>
    <t xml:space="preserve">vergers à noyaux </t>
  </si>
  <si>
    <t>légumes frais (maraîchage)</t>
  </si>
  <si>
    <t>légumes frais (rotation avec grandes cultures)</t>
  </si>
  <si>
    <t xml:space="preserve">légumes frais destinés à la transformation </t>
  </si>
  <si>
    <t>fruits à noyaux</t>
  </si>
  <si>
    <t>prunier</t>
  </si>
  <si>
    <t>UGBTA</t>
  </si>
  <si>
    <t>autres fruits à noyaux</t>
  </si>
  <si>
    <t>fruits à pépins</t>
  </si>
  <si>
    <t>pommier</t>
  </si>
  <si>
    <t>autres fruits à pépins</t>
  </si>
  <si>
    <t>fruits à coque</t>
  </si>
  <si>
    <t>noisetier</t>
  </si>
  <si>
    <t>évol surf irriguées 2010/2020</t>
  </si>
  <si>
    <t>total blé</t>
  </si>
  <si>
    <t>sorgho</t>
  </si>
  <si>
    <t xml:space="preserve">colza </t>
  </si>
  <si>
    <t>protéagineux et legs secs</t>
  </si>
  <si>
    <t>surfaces fourragères hors mais fourrage</t>
  </si>
  <si>
    <t>surface moyenne irriguée (ha)</t>
  </si>
  <si>
    <t xml:space="preserve">taux irrigation </t>
  </si>
  <si>
    <t>totalité vergers à pépins</t>
  </si>
  <si>
    <t>pommiers</t>
  </si>
  <si>
    <t>haricots secs</t>
  </si>
  <si>
    <t>totalité des vergers à noyaux</t>
  </si>
  <si>
    <t>pruniers</t>
  </si>
  <si>
    <t>totalité des verges à coque</t>
  </si>
  <si>
    <t>colza</t>
  </si>
  <si>
    <t>Parts en nb. exploitations 2020</t>
  </si>
  <si>
    <t>Evolution 2010/2020</t>
  </si>
  <si>
    <t>Répartition et évolution par OTEX du nombre d'exploitation irrigantes et non irrigantes de Nouvelle-Aquitaine</t>
  </si>
  <si>
    <t>Grandes cultures</t>
  </si>
  <si>
    <t>Maraîchage ou horticulture</t>
  </si>
  <si>
    <t>Viticulture</t>
  </si>
  <si>
    <t>Cultures fruitières</t>
  </si>
  <si>
    <t>Spécialisées élevages</t>
  </si>
  <si>
    <t>Polyculture et/ou polyélevage</t>
  </si>
  <si>
    <t>OTEX agrégés</t>
  </si>
  <si>
    <t>Evolution des surfaces irriguées 2010/2020</t>
  </si>
  <si>
    <t>Part surfaces irriguées 2020</t>
  </si>
  <si>
    <t>Nb exploitations en 2020</t>
  </si>
  <si>
    <t>Exploitations spécialisées en grandes cultures</t>
  </si>
  <si>
    <t>Exploitations spécialisées en maraîchage ou horticulture</t>
  </si>
  <si>
    <t>Exploitations spécialisées en viticulture</t>
  </si>
  <si>
    <t>Exploitations spécialisées en cultures fruitières ou autres cultures permanentes</t>
  </si>
  <si>
    <t xml:space="preserve">Exploitations bovines </t>
  </si>
  <si>
    <t xml:space="preserve">Autres herbivores </t>
  </si>
  <si>
    <t xml:space="preserve">Exploitations spécialisées en porcins et/ou volailles </t>
  </si>
  <si>
    <t>Exploitations de polyculture et/ou polyélevage</t>
  </si>
  <si>
    <t>Répartition et évolution entre 2010 et 2020 des surfaces irriguées par OTEX en Nouvelle-Aquitaine</t>
  </si>
  <si>
    <t>Taille des ronds proportionnelle au nombre d'exploitation en 2020</t>
  </si>
  <si>
    <t>Nb exploitations</t>
  </si>
  <si>
    <t>Moins de 25</t>
  </si>
  <si>
    <t>25 à moins de 50</t>
  </si>
  <si>
    <t>50 à moins de 100</t>
  </si>
  <si>
    <t>100 à moins de 250</t>
  </si>
  <si>
    <t>250 ou plus</t>
  </si>
  <si>
    <t>Moins de 60 ha de SAU</t>
  </si>
  <si>
    <t>60 à moins de 120 ha</t>
  </si>
  <si>
    <t>120 ha ou plus</t>
  </si>
  <si>
    <t>Répartition par classes de SAU des effectifs d'exploitations irrigantes et non irrigantes, de leur SAU et des surfaces irriguées</t>
  </si>
  <si>
    <t>Nb. d'exploitations</t>
  </si>
  <si>
    <t>Poids en nombre d'exploitations de chaque couple OTEX/classe de SAU au sein de la population d'exploitations irrigantes de Nouvelle-Aquitaine et évolution 2010-2020 en points de pourcentage</t>
  </si>
  <si>
    <t>Poids en % et évolution 2010-2020 en points de %</t>
  </si>
  <si>
    <t>Moins de 60 ha</t>
  </si>
  <si>
    <t xml:space="preserve">120 ha ou plus </t>
  </si>
  <si>
    <t>Ensemble irrigantes</t>
  </si>
  <si>
    <t xml:space="preserve">en % </t>
  </si>
  <si>
    <t>point d'évol.</t>
  </si>
  <si>
    <t>-4 pts</t>
  </si>
  <si>
    <t>0 pt</t>
  </si>
  <si>
    <t>+2 pts</t>
  </si>
  <si>
    <t>-2 pts</t>
  </si>
  <si>
    <t>Maraichage ou horticulture</t>
  </si>
  <si>
    <t>+5 pts</t>
  </si>
  <si>
    <t>+6 pts</t>
  </si>
  <si>
    <t>-1 pt</t>
  </si>
  <si>
    <t>+1 pt</t>
  </si>
  <si>
    <t>Arboriculture</t>
  </si>
  <si>
    <t>+3 pts</t>
  </si>
  <si>
    <t>Bovins</t>
  </si>
  <si>
    <t>Autres herbivores</t>
  </si>
  <si>
    <t>Granivores</t>
  </si>
  <si>
    <t>Polyculture-polyélevage</t>
  </si>
  <si>
    <t>-5 pts</t>
  </si>
  <si>
    <t>Chefs et coexploitants</t>
  </si>
  <si>
    <t>MO non familiale (hors chefs et coexploitants)</t>
  </si>
  <si>
    <t>MO occasionnelle</t>
  </si>
  <si>
    <t>Total hors prestataires</t>
  </si>
  <si>
    <t>SAU (ha)/ETP</t>
  </si>
  <si>
    <t>Ensemble</t>
  </si>
  <si>
    <t>Classes d'âge chefs et coexploitants</t>
  </si>
  <si>
    <t>25 à 29 ans</t>
  </si>
  <si>
    <t>30 à 34 ans</t>
  </si>
  <si>
    <t>35 à 39 ans</t>
  </si>
  <si>
    <t>40 à 44 ans</t>
  </si>
  <si>
    <t>45 à 49 ans</t>
  </si>
  <si>
    <t>50 à 54 ans</t>
  </si>
  <si>
    <t>55 à 59 ans</t>
  </si>
  <si>
    <t>60 à 64 ans</t>
  </si>
  <si>
    <t>65 à 69 ans</t>
  </si>
  <si>
    <t>70 ans ou plus</t>
  </si>
  <si>
    <t>1980-1984</t>
  </si>
  <si>
    <t>1985-1989</t>
  </si>
  <si>
    <t>1990-1994</t>
  </si>
  <si>
    <t>1995-1999</t>
  </si>
  <si>
    <t>2000-2004</t>
  </si>
  <si>
    <t>2005-2009</t>
  </si>
  <si>
    <t>2010-2014</t>
  </si>
  <si>
    <t>2015-2019</t>
  </si>
  <si>
    <t>Maraîchage et/ou horticulture</t>
  </si>
  <si>
    <t>Répartiton de  la SAU, du nb. d'exploitations et de la SAU irriguée selon la présence de SIQO ou la commercialisation en circuits-courts en 2020</t>
  </si>
  <si>
    <t>Circuits-courts</t>
  </si>
  <si>
    <t>Agriculture Biologique</t>
  </si>
  <si>
    <t>IGP</t>
  </si>
  <si>
    <t>AOC-AOP</t>
  </si>
  <si>
    <t>Label Rouge</t>
  </si>
  <si>
    <t>% irrigué</t>
  </si>
  <si>
    <t>dont blé tendre</t>
  </si>
  <si>
    <t>Maïs et semences</t>
  </si>
  <si>
    <t>dont soja</t>
  </si>
  <si>
    <t>dont tournesol</t>
  </si>
  <si>
    <t>dont féverole</t>
  </si>
  <si>
    <t>Légumes secs</t>
  </si>
  <si>
    <t>dont lentille</t>
  </si>
  <si>
    <t>Légumes frais (hors pdt)</t>
  </si>
  <si>
    <t>dont noyers</t>
  </si>
  <si>
    <t>dont prairies permanentes productives</t>
  </si>
  <si>
    <t>Ensemble de la SAU</t>
  </si>
  <si>
    <t>Surfaces en AB (ha)</t>
  </si>
  <si>
    <r>
      <t xml:space="preserve">Exploitations 100% AB </t>
    </r>
    <r>
      <rPr>
        <vertAlign val="superscript"/>
        <sz val="9"/>
        <color theme="1"/>
        <rFont val="Arial"/>
        <family val="2"/>
      </rPr>
      <t>(1)</t>
    </r>
  </si>
  <si>
    <t>Total AB (ha)</t>
  </si>
  <si>
    <t>Part des surfaces irriguées</t>
  </si>
  <si>
    <r>
      <t>mois de 10 000 m</t>
    </r>
    <r>
      <rPr>
        <vertAlign val="superscript"/>
        <sz val="11"/>
        <color theme="1"/>
        <rFont val="Calibri"/>
        <family val="2"/>
        <scheme val="minor"/>
      </rPr>
      <t>3</t>
    </r>
  </si>
  <si>
    <r>
      <t>10 000 à moins de 30 000 m</t>
    </r>
    <r>
      <rPr>
        <vertAlign val="superscript"/>
        <sz val="11"/>
        <color theme="1"/>
        <rFont val="Calibri"/>
        <family val="2"/>
        <scheme val="minor"/>
      </rPr>
      <t>3</t>
    </r>
  </si>
  <si>
    <r>
      <t>30 000 à moins de 60 000 m</t>
    </r>
    <r>
      <rPr>
        <vertAlign val="superscript"/>
        <sz val="11"/>
        <color theme="1"/>
        <rFont val="Calibri"/>
        <family val="2"/>
        <scheme val="minor"/>
      </rPr>
      <t>3</t>
    </r>
  </si>
  <si>
    <r>
      <t>60 000 à moins de 90 000 m</t>
    </r>
    <r>
      <rPr>
        <vertAlign val="superscript"/>
        <sz val="11"/>
        <color theme="1"/>
        <rFont val="Calibri"/>
        <family val="2"/>
        <scheme val="minor"/>
      </rPr>
      <t>3</t>
    </r>
  </si>
  <si>
    <r>
      <t>90 000 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ou plus</t>
    </r>
  </si>
  <si>
    <t>Parts 2010</t>
  </si>
  <si>
    <t>Parts 2020</t>
  </si>
  <si>
    <r>
      <t>Aspersion</t>
    </r>
    <r>
      <rPr>
        <vertAlign val="superscript"/>
        <sz val="11"/>
        <color theme="1"/>
        <rFont val="Calibri"/>
        <family val="2"/>
        <scheme val="minor"/>
      </rPr>
      <t xml:space="preserve"> (1)</t>
    </r>
  </si>
  <si>
    <r>
      <t xml:space="preserve">Micro-irrigation </t>
    </r>
    <r>
      <rPr>
        <vertAlign val="superscript"/>
        <sz val="11"/>
        <color theme="1"/>
        <rFont val="Calibri"/>
        <family val="2"/>
        <scheme val="minor"/>
      </rPr>
      <t>(1)</t>
    </r>
  </si>
  <si>
    <r>
      <t xml:space="preserve">Gravité </t>
    </r>
    <r>
      <rPr>
        <vertAlign val="superscript"/>
        <sz val="11"/>
        <color theme="1"/>
        <rFont val="Calibri"/>
        <family val="2"/>
        <scheme val="minor"/>
      </rPr>
      <t>(1)</t>
    </r>
  </si>
  <si>
    <t>Légumes et horticulture</t>
  </si>
  <si>
    <t>Aspersion seule</t>
  </si>
  <si>
    <t>Aspersion et micro-irrigation</t>
  </si>
  <si>
    <t>Micro-irrigation seule</t>
  </si>
  <si>
    <t>Collective stricte</t>
  </si>
  <si>
    <t>Individuelle stricte</t>
  </si>
  <si>
    <t>Mixte (individuelle et collective)</t>
  </si>
  <si>
    <t>Répartition des exploitations de la Nouvelle-Aquitaine et de leurs surfaces irrigables selon le mode de gestion de l'eau en 2020</t>
  </si>
  <si>
    <t>Parts</t>
  </si>
  <si>
    <t>Eaux de surfaces (cours d'eau, canaux, lacs)</t>
  </si>
  <si>
    <t>Réservoirs non connectés à un cours d'eau</t>
  </si>
  <si>
    <t>Eaux souterraines</t>
  </si>
  <si>
    <t>Autres origines</t>
  </si>
  <si>
    <t>Origines multiples</t>
  </si>
  <si>
    <t>Origine de l'eau en Nouvelle-Aquitaine RA2020 pour les exploitations ayant une gestion individuelle (ensemble des exploitations, irrigantes ou non)</t>
  </si>
  <si>
    <t>Répartition des exploitations ayant une gestion individuelle de l'eau selon le nombre de ressources en eau</t>
  </si>
  <si>
    <t>Une origine</t>
  </si>
  <si>
    <t>Deux origines</t>
  </si>
  <si>
    <t>Trois origines</t>
  </si>
  <si>
    <t>Quatre origines</t>
  </si>
  <si>
    <t>Culture</t>
  </si>
  <si>
    <t>Poids dans la surface régionale en semences</t>
  </si>
  <si>
    <t>Poids dans la surface nationale en semences de la culture</t>
  </si>
  <si>
    <r>
      <t xml:space="preserve">Taux d'irrigation </t>
    </r>
    <r>
      <rPr>
        <vertAlign val="superscript"/>
        <sz val="8"/>
        <color theme="1"/>
        <rFont val="Arial"/>
        <family val="2"/>
      </rPr>
      <t>(1)</t>
    </r>
  </si>
  <si>
    <t>Maïs</t>
  </si>
  <si>
    <t>Quasi-totalité</t>
  </si>
  <si>
    <t>Céréales, oléagineux et protéagineux</t>
  </si>
  <si>
    <t>Cultures industrielles</t>
  </si>
  <si>
    <t>Lupin blanc</t>
  </si>
  <si>
    <t>Peu irrigué</t>
  </si>
  <si>
    <t>Fourragères</t>
  </si>
  <si>
    <t>Potagères et florales</t>
  </si>
  <si>
    <t>Betterave sucrière</t>
  </si>
  <si>
    <t>Luzerne</t>
  </si>
  <si>
    <t>Maïs doux</t>
  </si>
  <si>
    <t>Radis</t>
  </si>
  <si>
    <t>Effectifs</t>
  </si>
  <si>
    <t>Poids dans le population des éleveurs irrigants</t>
  </si>
  <si>
    <t>ETP (hors prestations)</t>
  </si>
  <si>
    <t>Spécialisés bovins</t>
  </si>
  <si>
    <t>Spécialisés autres herbivores</t>
  </si>
  <si>
    <t>Spécialisés granivores</t>
  </si>
  <si>
    <t>Autres ou mixtes</t>
  </si>
  <si>
    <t>OTEX végétales strictes</t>
  </si>
  <si>
    <t>OTEX animales strictes</t>
  </si>
  <si>
    <t>OTEX mixtes</t>
  </si>
  <si>
    <t>Assolements totaux et irrigués par grands groupes d'élevages</t>
  </si>
  <si>
    <t>Surf. totale</t>
  </si>
  <si>
    <t>Surf. irriguée</t>
  </si>
  <si>
    <t>rang national</t>
  </si>
  <si>
    <t>légumes et pomme de terre</t>
  </si>
  <si>
    <t>surface irriguée (milliers ha)</t>
  </si>
  <si>
    <t>Ensemble, irrigants et non irrigants</t>
  </si>
  <si>
    <t>Les exploitations et les surfaces agricoles en Nouvelle-Aquitaine</t>
  </si>
  <si>
    <t xml:space="preserve">Tableau 1 </t>
  </si>
  <si>
    <t>13 420 exploitations irrigantes en Nouvelle-Aquitaine</t>
  </si>
  <si>
    <t>Source : Agreste - Recensement agricole 2020</t>
  </si>
  <si>
    <t>Près de 20 % de l'irrigation métropolitaine en Nouvelle-Aquitaine</t>
  </si>
  <si>
    <t>Tableau 2</t>
  </si>
  <si>
    <t>Part dans l'emploi total (%)</t>
  </si>
  <si>
    <t>Source : Agreste - Recensements agricole 2000, 2010 et 2020</t>
  </si>
  <si>
    <t>Evolution du nombre d'exploitations entre 2000 et 2020</t>
  </si>
  <si>
    <t xml:space="preserve">Perte de 40% des exploitations agricoles en 20 ans </t>
  </si>
  <si>
    <t>Figure 1</t>
  </si>
  <si>
    <t>Evolution de la SAu entre 2000 et 2020</t>
  </si>
  <si>
    <t>La surface agricole des irrigants stable entre 2010 et 2020</t>
  </si>
  <si>
    <t>Figure 3</t>
  </si>
  <si>
    <t>Répartition de la SAU selon les cultures</t>
  </si>
  <si>
    <t>Direction Régionale de l'Alimentation, de l'Agriculture et de la Forêt Nouvelle-Aquitaine</t>
  </si>
  <si>
    <t>Service régional de l'information statistique, économique et territoriale (SRISET)</t>
  </si>
  <si>
    <t>22 rue des Pénitents Blancs CS 13916 87039  LIMOGES cedex 1</t>
  </si>
  <si>
    <t>En cas de diffusion des données mises à disposition dans ce classeur, merci de rappeler systématiquement la source</t>
  </si>
  <si>
    <t>Figure 4</t>
  </si>
  <si>
    <t>Protéagineux et légumes secs en hausse</t>
  </si>
  <si>
    <t>Figure 5</t>
  </si>
  <si>
    <t>Répartition des surfaces agricoles en Nouvelle-Aquitaine entre 2000 et 2020</t>
  </si>
  <si>
    <t>Tableau 3</t>
  </si>
  <si>
    <t>L'assolement en Nouvelle-Aquitaine entre 2000 et 2020</t>
  </si>
  <si>
    <t>Source : Agreste - Recensements agricoles 2000, 2010 et 2020</t>
  </si>
  <si>
    <t>Evolution des surfaces agricoles en Nouvelle-Aquitaine entre 2000 et 2020</t>
  </si>
  <si>
    <t>Figure 6</t>
  </si>
  <si>
    <t>Evolution du potentiel d'irrigation en Nouvelle-Aquitaine</t>
  </si>
  <si>
    <t>potentiel irrigation</t>
  </si>
  <si>
    <t>Carte 1</t>
  </si>
  <si>
    <t>Les zones les plus irriguées sont orientées en grandes cultures, légumes et vergers</t>
  </si>
  <si>
    <t xml:space="preserve">Localisation des surfaces irriguées en Nouvelle-Aquitaine </t>
  </si>
  <si>
    <t>Figure 7</t>
  </si>
  <si>
    <t>Répartition de la surface irriguée en Nouvelle-Aquitaine</t>
  </si>
  <si>
    <t>De forts taux d'irrigation pour les fruits et légumes</t>
  </si>
  <si>
    <t>Les grands postes irrigués en Nouvelle-Aquitaine</t>
  </si>
  <si>
    <t>surfaces (ha)</t>
  </si>
  <si>
    <t xml:space="preserve">légumes destinés à la transformation </t>
  </si>
  <si>
    <t xml:space="preserve">maïs grain et maïs semence </t>
  </si>
  <si>
    <t>noisetier (hors mycorhizé)</t>
  </si>
  <si>
    <t>prunier d'Ente pour la transformation</t>
  </si>
  <si>
    <t>Figure 9</t>
  </si>
  <si>
    <t>Part des surfaces de culltures principalement irriguées de Nouvelle-Aquitaine en France Métropolitaine</t>
  </si>
  <si>
    <t>Figure 10</t>
  </si>
  <si>
    <t>Principales cultures irriguées en 2020</t>
  </si>
  <si>
    <t>Figure 11</t>
  </si>
  <si>
    <t>Part de surfaces irriguées par culture (ensemble des exploitations du bassin)</t>
  </si>
  <si>
    <t>Tableau 4</t>
  </si>
  <si>
    <t xml:space="preserve">Surface moyenne irriguée et taux d’irrigation </t>
  </si>
  <si>
    <t>Ensemble des cultures</t>
  </si>
  <si>
    <t>Figure 12</t>
  </si>
  <si>
    <t>Principales évolutions des surfaces irriguées entre 2000 et 2020</t>
  </si>
  <si>
    <t>Solde surfaces irriguées (milliers ha)</t>
  </si>
  <si>
    <t>Figure 13</t>
  </si>
  <si>
    <t>Evolutions détaillées des surfaces irriguées entre 2010 et 2020 (milliers ha)</t>
  </si>
  <si>
    <t>Soja et tournesol en forte progression</t>
  </si>
  <si>
    <t>Source : Agreste - Recensements agricoles 2010 et 2020</t>
  </si>
  <si>
    <t>surfaces irriguées totalité exploitations (ha)</t>
  </si>
  <si>
    <t>Figure 14</t>
  </si>
  <si>
    <t>Evolution comparée de la superficie totale et irriguée des principales cultures irriguées entre 2010 et 2020</t>
  </si>
  <si>
    <t>Source : Agreste - Recensement agricole 2020, FNMAS, SEMAE</t>
  </si>
  <si>
    <t>Principales espèces de cultures industrielles</t>
  </si>
  <si>
    <t>Principales espèces de semences COP</t>
  </si>
  <si>
    <t>Principales espèces de semences fourragères</t>
  </si>
  <si>
    <t>(1) Taux d'irrigation : à dire d'experts, information de la surface irriguée dans la surface en semences totale de l'espèce</t>
  </si>
  <si>
    <t>OTEX</t>
  </si>
  <si>
    <t>… ainsi que des surfaces qu'elles irriguent</t>
  </si>
  <si>
    <t>La Nouvelle-Aquitaine, première région agricole française productrice de semences</t>
  </si>
  <si>
    <t>Les surfaces en production de semences en Nouvelle-Aquitaine en 2020 (ha)</t>
  </si>
  <si>
    <t>Plus d'exploitations irrigantes spécialisées en maraîchage et en arboriculture entre 2010 et 2020 en Nouvelle-Aquitaine</t>
  </si>
  <si>
    <t>1900 éleveurs irrigants en Nouvelle-Aquitaine en 2020</t>
  </si>
  <si>
    <t>(1) Evolution du nombre d'exploitations entre 2010 et 2020</t>
  </si>
  <si>
    <t>Exploitations ensemble - Nouvelle-Aquitaine</t>
  </si>
  <si>
    <t>Exploitations Irrigantes - Nouvelle-Aquitaine</t>
  </si>
  <si>
    <r>
      <rPr>
        <u/>
        <sz val="9"/>
        <color theme="1"/>
        <rFont val="Calibri"/>
        <family val="2"/>
      </rPr>
      <t>Note de lecture</t>
    </r>
    <r>
      <rPr>
        <sz val="9"/>
        <color theme="1"/>
        <rFont val="Calibri"/>
        <family val="2"/>
        <scheme val="minor"/>
      </rPr>
      <t xml:space="preserve"> : le maïs grain et semences représente 52% de la surface irriguée régionale</t>
    </r>
  </si>
  <si>
    <r>
      <rPr>
        <u/>
        <sz val="9"/>
        <color theme="1"/>
        <rFont val="Calibri"/>
        <family val="2"/>
      </rPr>
      <t>Note de lecture</t>
    </r>
    <r>
      <rPr>
        <sz val="9"/>
        <color theme="1"/>
        <rFont val="Calibri"/>
        <family val="2"/>
        <scheme val="minor"/>
      </rPr>
      <t xml:space="preserve"> : la surface irriguée du maïs grain et semences est de 211 500 hectares avec un taux d'irrigation de 44 %</t>
    </r>
  </si>
  <si>
    <r>
      <rPr>
        <u/>
        <sz val="9"/>
        <color theme="1"/>
        <rFont val="Calibri"/>
        <family val="2"/>
      </rPr>
      <t>Note de lecture</t>
    </r>
    <r>
      <rPr>
        <sz val="9"/>
        <color theme="1"/>
        <rFont val="Calibri"/>
        <family val="2"/>
        <scheme val="minor"/>
      </rPr>
      <t xml:space="preserve"> : taille du disque proportionnelle à la superficie de la culture irriguée en 2020</t>
    </r>
  </si>
  <si>
    <r>
      <rPr>
        <u/>
        <sz val="9"/>
        <color theme="1"/>
        <rFont val="Calibri"/>
        <family val="2"/>
      </rPr>
      <t>Note de lecture</t>
    </r>
    <r>
      <rPr>
        <sz val="9"/>
        <color theme="1"/>
        <rFont val="Calibri"/>
        <family val="2"/>
        <scheme val="minor"/>
      </rPr>
      <t xml:space="preserve"> : taille du disque proportionnelle au nombre d'exploitations dans l'OTEX au RA 2020.</t>
    </r>
  </si>
  <si>
    <t>En 2020, L'OTEX grandes cultures compte 4799 exploitations qui représentent 58,5 % des surfaces irriguées du bassin et ces dernières ont progressé de 4 % entre les deux recensements.</t>
  </si>
  <si>
    <r>
      <rPr>
        <u/>
        <sz val="9"/>
        <color theme="1"/>
        <rFont val="Calibri"/>
        <family val="2"/>
      </rPr>
      <t>Note de lecture</t>
    </r>
    <r>
      <rPr>
        <sz val="9"/>
        <color theme="1"/>
        <rFont val="Calibri"/>
        <family val="2"/>
        <scheme val="minor"/>
      </rPr>
      <t xml:space="preserve"> : Les exploitations irrigantes spécialisées en grandes cultures détenant moins de 60 ha représentent, en nombre, 13 % de l'ensemble des</t>
    </r>
  </si>
  <si>
    <t>exploitations irrigantes de la Nouvelle-Aquitaine et ce poids a reculé de 4 points par rapport à 2010</t>
  </si>
  <si>
    <t>2,5 équivalents temps plein nécessaires à la conduite d'une exploitation irrigante de Nouvelle-Aquitaine en 2020</t>
  </si>
  <si>
    <t>EMPLOI (ETP/exploitation)</t>
  </si>
  <si>
    <t>Comparaison entre irrigant et non irrigant de la SAU moyenne par ETP selon les OTEX en Nouvelle-Aquitaine</t>
  </si>
  <si>
    <t>50,1 ans d'âge moyen des exploitants irrigants en Nouvelle-Aquitaine en 2020</t>
  </si>
  <si>
    <t>Pyramide des âges des exploitants irrigants et non irrigants de Nouvelle-Aquitaine</t>
  </si>
  <si>
    <t>moins de 25 ans</t>
  </si>
  <si>
    <t>Hausse des installations au cours de la dernière décennie pour les exploitations irrigantes des OTEX maraîchage et arboriculture</t>
  </si>
  <si>
    <t>18 % des exploitations irrigantes de la Nouvelle-Aquitaine en Agriculture Biologique en 2020</t>
  </si>
  <si>
    <t>Les prairies permanentes, principales cultures engagées ou en conversion à l'Agriculture biologique pour les exploitations irrigantes et non irrigantes</t>
  </si>
  <si>
    <t>Ainsi 69 % des surfaces de soja bio des exploitations irrigantes engagées dans leur golbalité en AB sonr irriguées.</t>
  </si>
  <si>
    <t>Seules les surfaces irriguées des exploitations 100% bio sont mesurables.</t>
  </si>
  <si>
    <t xml:space="preserve">(1) Le questionnaire du recensement ne permet pas de quantifier l'intégralité des surfaces bio irriguées par culture. </t>
  </si>
  <si>
    <t>Une dispersion importante du besoin moyen en eau par exploitation en Nouvelle-Aquitaine en 2020</t>
  </si>
  <si>
    <t>Répartition des surfaces irriguées, des besoins moyens en eau et du nombre d'exploitations irrigantes par classe de besoin moyen annuel en eau</t>
  </si>
  <si>
    <r>
      <rPr>
        <u/>
        <sz val="9"/>
        <color theme="1"/>
        <rFont val="Calibri"/>
        <family val="2"/>
      </rPr>
      <t>Note de lecture</t>
    </r>
    <r>
      <rPr>
        <sz val="9"/>
        <color theme="1"/>
        <rFont val="Calibri"/>
        <family val="2"/>
        <scheme val="minor"/>
      </rPr>
      <t xml:space="preserve"> : taille du disque proportionnelle au nombre d'exploitants par classe du besoin en eau au RA 2020. Les exploitations ayant un besoin en eau</t>
    </r>
  </si>
  <si>
    <t>supérieur ou égal à 90 000 m3 par an représentent 36 % des surfaecs irriguées et 51 % du besoin total en eau de bassin.</t>
  </si>
  <si>
    <t>(1) Mode d'irrigation seul ou couplé avec un autre mode</t>
  </si>
  <si>
    <t>L'aspersion toujours prépondérante mais développement des modes d'irrigation alternatifs</t>
  </si>
  <si>
    <t>Modes d'irrigation en fonction de la part de surfaces irrigables</t>
  </si>
  <si>
    <t>Une majorité d'exploitations en gestion individuelle</t>
  </si>
  <si>
    <t>46 % des surfaces irrigables avec une origine souterraine de l'eau</t>
  </si>
  <si>
    <t xml:space="preserve">Gestion de l'eau en Nouvelle-Aquitaine </t>
  </si>
  <si>
    <t>Figure 2</t>
  </si>
  <si>
    <t>Figure 8</t>
  </si>
  <si>
    <t>Figure 15</t>
  </si>
  <si>
    <t>Figure 16</t>
  </si>
  <si>
    <t>Figure 17</t>
  </si>
  <si>
    <t>Figure 18</t>
  </si>
  <si>
    <t>Tableau 5</t>
  </si>
  <si>
    <t>Figure 19</t>
  </si>
  <si>
    <t>Tableau 6</t>
  </si>
  <si>
    <t>Figure 20</t>
  </si>
  <si>
    <t>Figure 21</t>
  </si>
  <si>
    <t>Figure 22</t>
  </si>
  <si>
    <t>Figure 23</t>
  </si>
  <si>
    <t>Figure 24</t>
  </si>
  <si>
    <t>Figure 25</t>
  </si>
  <si>
    <t>Figure 26</t>
  </si>
  <si>
    <t>Figure 27</t>
  </si>
  <si>
    <t>Evolutions surfaces (%)</t>
  </si>
  <si>
    <t>Evolutions surfaces (ha)</t>
  </si>
  <si>
    <t>PBS (milliers euros)</t>
  </si>
  <si>
    <t>Répartition par classes de PBS des effectifs d'exploitations irrigantes et non irrigantes et de leur SAU</t>
  </si>
  <si>
    <t>surfaces fourragères hors maïs ensilage</t>
  </si>
  <si>
    <t>103 000 ha de maïs irrigué en moins en 20 ans</t>
  </si>
  <si>
    <t>Surface totale</t>
  </si>
  <si>
    <t>Assolements totaux et irrigués par grands groupes d'élevage</t>
  </si>
  <si>
    <t>28 % des exploitations irrigantes de Nouvelle-Aquitaine ont une PBS d'au moins 250 000 euros, 15 % chez les  non-irrigantes</t>
  </si>
  <si>
    <t>MO familiale (hors chefs et coexploitants)</t>
  </si>
  <si>
    <t>Surfaces irrigables en Nouvelle-Aquitaine</t>
  </si>
  <si>
    <t xml:space="preserve">Part des besoins en eau </t>
  </si>
  <si>
    <t>Volume théorique du besoin annuel en eau en 2020 
en Nouvelle-Aquitaine</t>
  </si>
  <si>
    <t>Nbre exploitations</t>
  </si>
  <si>
    <t>Une différence d'assolement entre irrigants et non irrigants</t>
  </si>
  <si>
    <t>Part de SAU de Nouvelle-Aquitaine en France Métropolitaine</t>
  </si>
  <si>
    <t>évol SAU ensemble des exploitations 2010/2020</t>
  </si>
  <si>
    <t>Répartition éleveurs - Nouvelle-Aquitaine</t>
  </si>
  <si>
    <t>Nbre Exploitations</t>
  </si>
  <si>
    <t>Contact : 05 56 00 42 00 - Courriel : sriset.draaf-nouvelle-aquitaine@agriculture.gouv.fr</t>
  </si>
  <si>
    <t>Plus de la moitié des surfaces irriguées en maïs grain</t>
  </si>
  <si>
    <t>Source : Agreste - Recensement agricole 2020, SEMAE (Interprofession des semences et plants)</t>
  </si>
  <si>
    <t>prunes d'Ente</t>
  </si>
  <si>
    <t>Principales espèces de semences potagères</t>
  </si>
  <si>
    <t>Note de lecture : 80 % des surfaces régionales de semences sont des COP</t>
  </si>
  <si>
    <t>Répartition des exploitations selon leur OTEX regroupée en trois postes (végétales strictes, animales strictes et mixtes)</t>
  </si>
  <si>
    <t>59 % des surfaces irriguées de la Nouvelle-Aquitaine détenues par des exploitations de plus de 120 ha de SAU moyenne en 2020</t>
  </si>
  <si>
    <t>7 grands groupes d'exploitations irrigantes se détachent</t>
  </si>
  <si>
    <t>Comparaison  et répartition de l'emploi agricole (hors prestation de services) dans les exploitations irrigantes et non irrigantes de Nouvelle-Aquitaine</t>
  </si>
  <si>
    <t>Répartition par OTEX des chefs d'exploitations irrigantes de Nouvelle-Aquitaine selon l'anné de première installation</t>
  </si>
  <si>
    <t>Surfaces des principales cultures engagées ou en conversion bio des exploitations irrigantes et non irrigantes de Nouvelle-Aquitaine</t>
  </si>
  <si>
    <t>Répartition et évolutiuon des surfaces irrigables selon le mode d'irrigation en Nouvelle-Aquitaine</t>
  </si>
  <si>
    <t>Evolution 2010-2020 en nb. de points de %</t>
  </si>
  <si>
    <t>Répartition des surfaces irrigables selon l'OTEX et le mode d'irrigation (hors gravité)</t>
  </si>
  <si>
    <t>Ensemble des exploitations, irrigantes ou non</t>
  </si>
  <si>
    <t>Répartition selon l'origine de l'eau des surfaces irrigables de la Nouvelle-Aquitaine pour les exploitations ayant une gestion individuelle ou mixte</t>
  </si>
  <si>
    <t>NB : les surfaces irriguées des autres cultures (jachères, plantes industrielles, plantes à fibres,…) sont exclues de cette répartition</t>
  </si>
  <si>
    <t>NB : Les surfaces des autres cultures (jachères, plantes industrielles, plantes à fibres,…) ne sont pas prises en compte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</si>
</sst>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%"/>
    <numFmt numFmtId="165" formatCode="0.0"/>
    <numFmt numFmtId="166" formatCode="#,##0.0"/>
    <numFmt numFmtId="167" formatCode="[$-40C]dd/mm/yyyy\ hh:mm"/>
  </numFmts>
  <fonts count="4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rgb="FF000000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sz val="11"/>
      <color rgb="FF7030A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10"/>
      <color theme="1"/>
      <name val="Arial"/>
      <family val="2"/>
    </font>
    <font>
      <vertAlign val="superscript"/>
      <sz val="9"/>
      <color theme="1"/>
      <name val="Arial"/>
      <family val="2"/>
    </font>
    <font>
      <vertAlign val="superscript"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8"/>
      <color theme="1"/>
      <name val="Arial"/>
      <family val="2"/>
    </font>
    <font>
      <vertAlign val="superscript"/>
      <sz val="8"/>
      <color theme="1"/>
      <name val="Arial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name val="Arial"/>
    </font>
    <font>
      <b/>
      <sz val="11"/>
      <color theme="1"/>
      <name val="Marianne"/>
      <family val="3"/>
    </font>
    <font>
      <b/>
      <sz val="11"/>
      <color rgb="FF008080"/>
      <name val="Calibri"/>
      <family val="2"/>
      <scheme val="minor"/>
    </font>
    <font>
      <sz val="9"/>
      <name val="Arial"/>
      <family val="2"/>
      <charset val="1"/>
    </font>
    <font>
      <sz val="9"/>
      <color rgb="FFFFFFFF"/>
      <name val="Arial"/>
      <family val="2"/>
      <charset val="1"/>
    </font>
    <font>
      <sz val="9"/>
      <color rgb="FFFF0000"/>
      <name val="Arial"/>
      <family val="2"/>
      <charset val="1"/>
    </font>
    <font>
      <sz val="8"/>
      <color rgb="FF000000"/>
      <name val="Arial1"/>
      <charset val="1"/>
    </font>
    <font>
      <b/>
      <sz val="9"/>
      <color rgb="FF000000"/>
      <name val="Arial"/>
      <family val="2"/>
      <charset val="1"/>
    </font>
    <font>
      <sz val="11"/>
      <color rgb="FF996633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1"/>
      <color rgb="FF339966"/>
      <name val="Calibri"/>
      <family val="2"/>
      <scheme val="minor"/>
    </font>
    <font>
      <b/>
      <sz val="10"/>
      <color theme="1"/>
      <name val="Marianne"/>
      <family val="3"/>
    </font>
    <font>
      <sz val="9"/>
      <color theme="1"/>
      <name val="Calibri"/>
      <family val="2"/>
      <scheme val="minor"/>
    </font>
    <font>
      <u/>
      <sz val="9"/>
      <color theme="1"/>
      <name val="Calibri"/>
      <family val="2"/>
    </font>
    <font>
      <sz val="9"/>
      <color theme="1"/>
      <name val="Calibri"/>
      <family val="2"/>
    </font>
    <font>
      <sz val="12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99FFCC"/>
        <bgColor indexed="64"/>
      </patternFill>
    </fill>
  </fills>
  <borders count="7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rgb="FF996633"/>
      </left>
      <right style="thin">
        <color auto="1"/>
      </right>
      <top style="thin">
        <color rgb="FF996633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996633"/>
      </top>
      <bottom style="thin">
        <color auto="1"/>
      </bottom>
      <diagonal/>
    </border>
    <border>
      <left style="thin">
        <color auto="1"/>
      </left>
      <right/>
      <top style="thin">
        <color rgb="FF996633"/>
      </top>
      <bottom style="thin">
        <color auto="1"/>
      </bottom>
      <diagonal/>
    </border>
    <border>
      <left style="thin">
        <color auto="1"/>
      </left>
      <right style="thin">
        <color rgb="FF996633"/>
      </right>
      <top style="thin">
        <color rgb="FF996633"/>
      </top>
      <bottom style="thin">
        <color auto="1"/>
      </bottom>
      <diagonal/>
    </border>
    <border>
      <left style="thin">
        <color rgb="FF996633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996633"/>
      </right>
      <top style="thin">
        <color auto="1"/>
      </top>
      <bottom style="thin">
        <color auto="1"/>
      </bottom>
      <diagonal/>
    </border>
    <border>
      <left style="thin">
        <color rgb="FF996633"/>
      </left>
      <right style="thin">
        <color auto="1"/>
      </right>
      <top style="thin">
        <color auto="1"/>
      </top>
      <bottom style="thin">
        <color rgb="FF99663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996633"/>
      </bottom>
      <diagonal/>
    </border>
    <border>
      <left style="thin">
        <color auto="1"/>
      </left>
      <right/>
      <top style="thin">
        <color auto="1"/>
      </top>
      <bottom style="thin">
        <color rgb="FF996633"/>
      </bottom>
      <diagonal/>
    </border>
    <border>
      <left style="thin">
        <color auto="1"/>
      </left>
      <right style="thin">
        <color rgb="FF996633"/>
      </right>
      <top style="thin">
        <color auto="1"/>
      </top>
      <bottom style="thin">
        <color rgb="FF996633"/>
      </bottom>
      <diagonal/>
    </border>
    <border>
      <left style="thin">
        <color theme="0" tint="-0.499984740745262"/>
      </left>
      <right style="thin">
        <color auto="1"/>
      </right>
      <top style="thin">
        <color theme="0" tint="-0.499984740745262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theme="0" tint="-0.499984740745262"/>
      </top>
      <bottom style="thin">
        <color auto="1"/>
      </bottom>
      <diagonal/>
    </border>
    <border>
      <left style="thin">
        <color auto="1"/>
      </left>
      <right/>
      <top style="thin">
        <color theme="0" tint="-0.499984740745262"/>
      </top>
      <bottom style="thin">
        <color auto="1"/>
      </bottom>
      <diagonal/>
    </border>
    <border>
      <left style="thin">
        <color auto="1"/>
      </left>
      <right style="thin">
        <color theme="0" tint="-0.499984740745262"/>
      </right>
      <top style="thin">
        <color theme="0" tint="-0.499984740745262"/>
      </top>
      <bottom style="thin">
        <color auto="1"/>
      </bottom>
      <diagonal/>
    </border>
    <border>
      <left style="thin">
        <color theme="0" tint="-0.499984740745262"/>
      </left>
      <right style="thin">
        <color auto="1"/>
      </right>
      <top style="thin">
        <color auto="1"/>
      </top>
      <bottom style="thin">
        <color theme="0" tint="-0.4999847407452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0" tint="-0.499984740745262"/>
      </bottom>
      <diagonal/>
    </border>
    <border>
      <left style="thin">
        <color auto="1"/>
      </left>
      <right/>
      <top style="thin">
        <color auto="1"/>
      </top>
      <bottom style="thin">
        <color theme="0" tint="-0.499984740745262"/>
      </bottom>
      <diagonal/>
    </border>
    <border>
      <left style="thin">
        <color auto="1"/>
      </left>
      <right style="thin">
        <color theme="0" tint="-0.499984740745262"/>
      </right>
      <top style="thin">
        <color auto="1"/>
      </top>
      <bottom style="thin">
        <color theme="0" tint="-0.499984740745262"/>
      </bottom>
      <diagonal/>
    </border>
    <border>
      <left style="thin">
        <color rgb="FF339966"/>
      </left>
      <right style="thin">
        <color auto="1"/>
      </right>
      <top style="thin">
        <color rgb="FF339966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339966"/>
      </top>
      <bottom style="thin">
        <color auto="1"/>
      </bottom>
      <diagonal/>
    </border>
    <border>
      <left style="thin">
        <color auto="1"/>
      </left>
      <right/>
      <top style="thin">
        <color rgb="FF339966"/>
      </top>
      <bottom style="thin">
        <color auto="1"/>
      </bottom>
      <diagonal/>
    </border>
    <border>
      <left style="thin">
        <color auto="1"/>
      </left>
      <right style="thin">
        <color rgb="FF339966"/>
      </right>
      <top style="thin">
        <color rgb="FF339966"/>
      </top>
      <bottom style="thin">
        <color auto="1"/>
      </bottom>
      <diagonal/>
    </border>
    <border>
      <left style="thin">
        <color rgb="FF339966"/>
      </left>
      <right style="thin">
        <color auto="1"/>
      </right>
      <top style="thin">
        <color auto="1"/>
      </top>
      <bottom style="thin">
        <color rgb="FF339966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339966"/>
      </bottom>
      <diagonal/>
    </border>
    <border>
      <left style="thin">
        <color auto="1"/>
      </left>
      <right/>
      <top style="thin">
        <color auto="1"/>
      </top>
      <bottom style="thin">
        <color rgb="FF339966"/>
      </bottom>
      <diagonal/>
    </border>
    <border>
      <left style="thin">
        <color auto="1"/>
      </left>
      <right style="thin">
        <color rgb="FF339966"/>
      </right>
      <top style="thin">
        <color auto="1"/>
      </top>
      <bottom style="thin">
        <color rgb="FF339966"/>
      </bottom>
      <diagonal/>
    </border>
    <border>
      <left style="thin">
        <color rgb="FFFF0000"/>
      </left>
      <right style="thin">
        <color auto="1"/>
      </right>
      <top style="thin">
        <color rgb="FFFF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FF0000"/>
      </top>
      <bottom style="thin">
        <color auto="1"/>
      </bottom>
      <diagonal/>
    </border>
    <border>
      <left style="thin">
        <color auto="1"/>
      </left>
      <right/>
      <top style="thin">
        <color rgb="FFFF0000"/>
      </top>
      <bottom style="thin">
        <color auto="1"/>
      </bottom>
      <diagonal/>
    </border>
    <border>
      <left style="thin">
        <color auto="1"/>
      </left>
      <right style="thin">
        <color rgb="FFFF0000"/>
      </right>
      <top style="thin">
        <color rgb="FFFF0000"/>
      </top>
      <bottom style="thin">
        <color auto="1"/>
      </bottom>
      <diagonal/>
    </border>
    <border>
      <left style="thin">
        <color rgb="FFFF0000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rgb="FFFF0000"/>
      </right>
      <top style="thin">
        <color auto="1"/>
      </top>
      <bottom style="thin">
        <color auto="1"/>
      </bottom>
      <diagonal/>
    </border>
    <border>
      <left style="thin">
        <color rgb="FFFF0000"/>
      </left>
      <right style="thin">
        <color auto="1"/>
      </right>
      <top style="thin">
        <color auto="1"/>
      </top>
      <bottom style="thin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FF0000"/>
      </bottom>
      <diagonal/>
    </border>
    <border>
      <left style="thin">
        <color auto="1"/>
      </left>
      <right/>
      <top style="thin">
        <color auto="1"/>
      </top>
      <bottom style="thin">
        <color rgb="FFFF0000"/>
      </bottom>
      <diagonal/>
    </border>
    <border>
      <left style="thin">
        <color auto="1"/>
      </left>
      <right style="thin">
        <color rgb="FFFF0000"/>
      </right>
      <top style="thin">
        <color auto="1"/>
      </top>
      <bottom style="thin">
        <color rgb="FFFF0000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6" fillId="0" borderId="0"/>
    <xf numFmtId="0" fontId="28" fillId="0" borderId="0"/>
  </cellStyleXfs>
  <cellXfs count="442">
    <xf numFmtId="0" fontId="0" fillId="0" borderId="0" xfId="0"/>
    <xf numFmtId="0" fontId="2" fillId="0" borderId="0" xfId="0" applyFont="1"/>
    <xf numFmtId="3" fontId="0" fillId="0" borderId="0" xfId="0" applyNumberFormat="1" applyAlignment="1">
      <alignment horizontal="center" vertical="center"/>
    </xf>
    <xf numFmtId="0" fontId="0" fillId="0" borderId="0" xfId="0" applyFont="1"/>
    <xf numFmtId="3" fontId="0" fillId="0" borderId="0" xfId="0" applyNumberFormat="1"/>
    <xf numFmtId="0" fontId="4" fillId="0" borderId="0" xfId="0" applyFont="1" applyAlignment="1">
      <alignment horizontal="right"/>
    </xf>
    <xf numFmtId="0" fontId="0" fillId="2" borderId="0" xfId="0" applyFill="1"/>
    <xf numFmtId="0" fontId="2" fillId="0" borderId="2" xfId="0" applyFont="1" applyBorder="1" applyAlignment="1">
      <alignment horizontal="center" vertical="center" wrapText="1" shrinkToFit="1"/>
    </xf>
    <xf numFmtId="0" fontId="2" fillId="0" borderId="3" xfId="0" applyFont="1" applyBorder="1" applyAlignment="1">
      <alignment horizontal="center" vertical="center" wrapText="1" shrinkToFit="1"/>
    </xf>
    <xf numFmtId="0" fontId="0" fillId="0" borderId="5" xfId="0" applyBorder="1"/>
    <xf numFmtId="3" fontId="0" fillId="0" borderId="6" xfId="0" applyNumberFormat="1" applyBorder="1" applyAlignment="1">
      <alignment horizontal="center"/>
    </xf>
    <xf numFmtId="3" fontId="0" fillId="0" borderId="7" xfId="0" applyNumberFormat="1" applyBorder="1" applyAlignment="1">
      <alignment horizontal="center" vertical="center"/>
    </xf>
    <xf numFmtId="9" fontId="0" fillId="0" borderId="9" xfId="1" applyFont="1" applyBorder="1" applyAlignment="1">
      <alignment horizontal="center"/>
    </xf>
    <xf numFmtId="0" fontId="0" fillId="0" borderId="10" xfId="0" applyBorder="1"/>
    <xf numFmtId="3" fontId="0" fillId="0" borderId="11" xfId="0" applyNumberFormat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0" fontId="0" fillId="3" borderId="0" xfId="0" applyFill="1" applyBorder="1"/>
    <xf numFmtId="0" fontId="0" fillId="0" borderId="12" xfId="0" applyBorder="1"/>
    <xf numFmtId="3" fontId="0" fillId="0" borderId="13" xfId="0" applyNumberFormat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9" fontId="0" fillId="0" borderId="14" xfId="1" applyFont="1" applyBorder="1" applyAlignment="1">
      <alignment horizontal="center"/>
    </xf>
    <xf numFmtId="0" fontId="0" fillId="0" borderId="6" xfId="0" applyBorder="1"/>
    <xf numFmtId="0" fontId="0" fillId="0" borderId="7" xfId="0" applyBorder="1"/>
    <xf numFmtId="3" fontId="0" fillId="0" borderId="5" xfId="0" applyNumberFormat="1" applyBorder="1" applyAlignment="1">
      <alignment horizontal="center"/>
    </xf>
    <xf numFmtId="3" fontId="0" fillId="0" borderId="8" xfId="0" applyNumberFormat="1" applyBorder="1" applyAlignment="1">
      <alignment horizontal="center"/>
    </xf>
    <xf numFmtId="9" fontId="0" fillId="0" borderId="5" xfId="1" applyFont="1" applyBorder="1" applyAlignment="1">
      <alignment horizontal="center"/>
    </xf>
    <xf numFmtId="0" fontId="0" fillId="0" borderId="11" xfId="0" applyBorder="1"/>
    <xf numFmtId="0" fontId="0" fillId="0" borderId="0" xfId="0" applyBorder="1"/>
    <xf numFmtId="9" fontId="0" fillId="0" borderId="10" xfId="1" applyFont="1" applyBorder="1" applyAlignment="1">
      <alignment horizontal="center"/>
    </xf>
    <xf numFmtId="0" fontId="0" fillId="3" borderId="12" xfId="0" applyFill="1" applyBorder="1"/>
    <xf numFmtId="0" fontId="0" fillId="0" borderId="14" xfId="0" applyBorder="1"/>
    <xf numFmtId="0" fontId="0" fillId="0" borderId="1" xfId="0" applyBorder="1"/>
    <xf numFmtId="9" fontId="0" fillId="0" borderId="0" xfId="1" applyFont="1"/>
    <xf numFmtId="0" fontId="0" fillId="0" borderId="11" xfId="0" applyFill="1" applyBorder="1"/>
    <xf numFmtId="1" fontId="0" fillId="0" borderId="10" xfId="0" applyNumberFormat="1" applyBorder="1" applyAlignment="1">
      <alignment horizontal="center"/>
    </xf>
    <xf numFmtId="1" fontId="0" fillId="0" borderId="9" xfId="1" applyNumberFormat="1" applyFont="1" applyBorder="1" applyAlignment="1">
      <alignment horizontal="center"/>
    </xf>
    <xf numFmtId="9" fontId="0" fillId="0" borderId="10" xfId="1" applyNumberFormat="1" applyFont="1" applyBorder="1" applyAlignment="1">
      <alignment horizontal="center"/>
    </xf>
    <xf numFmtId="9" fontId="0" fillId="0" borderId="9" xfId="1" applyNumberFormat="1" applyFont="1" applyBorder="1" applyAlignment="1">
      <alignment horizontal="center"/>
    </xf>
    <xf numFmtId="0" fontId="0" fillId="3" borderId="10" xfId="0" applyFill="1" applyBorder="1"/>
    <xf numFmtId="0" fontId="0" fillId="0" borderId="13" xfId="0" applyBorder="1"/>
    <xf numFmtId="3" fontId="0" fillId="0" borderId="12" xfId="1" applyNumberFormat="1" applyFont="1" applyBorder="1" applyAlignment="1">
      <alignment horizontal="center"/>
    </xf>
    <xf numFmtId="3" fontId="0" fillId="0" borderId="14" xfId="0" applyNumberFormat="1" applyBorder="1" applyAlignment="1">
      <alignment horizontal="center"/>
    </xf>
    <xf numFmtId="0" fontId="0" fillId="0" borderId="13" xfId="0" applyFont="1" applyBorder="1"/>
    <xf numFmtId="9" fontId="0" fillId="0" borderId="12" xfId="1" applyFont="1" applyBorder="1" applyAlignment="1">
      <alignment horizontal="center"/>
    </xf>
    <xf numFmtId="3" fontId="0" fillId="0" borderId="10" xfId="0" applyNumberFormat="1" applyBorder="1" applyAlignment="1">
      <alignment horizontal="center"/>
    </xf>
    <xf numFmtId="3" fontId="0" fillId="0" borderId="9" xfId="0" applyNumberFormat="1" applyBorder="1" applyAlignment="1">
      <alignment horizontal="center"/>
    </xf>
    <xf numFmtId="0" fontId="5" fillId="0" borderId="0" xfId="0" applyFont="1"/>
    <xf numFmtId="0" fontId="7" fillId="0" borderId="0" xfId="2" applyFont="1"/>
    <xf numFmtId="164" fontId="6" fillId="0" borderId="0" xfId="2" applyNumberFormat="1" applyAlignment="1">
      <alignment horizontal="center" vertical="center"/>
    </xf>
    <xf numFmtId="9" fontId="2" fillId="0" borderId="0" xfId="1" applyFont="1"/>
    <xf numFmtId="9" fontId="2" fillId="0" borderId="0" xfId="0" applyNumberFormat="1" applyFont="1"/>
    <xf numFmtId="9" fontId="0" fillId="0" borderId="0" xfId="0" applyNumberFormat="1"/>
    <xf numFmtId="0" fontId="0" fillId="0" borderId="0" xfId="0" applyFont="1" applyFill="1"/>
    <xf numFmtId="3" fontId="0" fillId="0" borderId="0" xfId="0" applyNumberFormat="1" applyFont="1" applyFill="1"/>
    <xf numFmtId="3" fontId="0" fillId="0" borderId="0" xfId="0" applyNumberFormat="1" applyFill="1"/>
    <xf numFmtId="0" fontId="6" fillId="0" borderId="0" xfId="2" applyFill="1"/>
    <xf numFmtId="0" fontId="6" fillId="0" borderId="0" xfId="2"/>
    <xf numFmtId="9" fontId="9" fillId="0" borderId="0" xfId="1" applyFont="1" applyFill="1" applyBorder="1" applyAlignment="1">
      <alignment horizontal="center" vertical="center"/>
    </xf>
    <xf numFmtId="3" fontId="7" fillId="5" borderId="1" xfId="2" applyNumberFormat="1" applyFont="1" applyFill="1" applyBorder="1" applyAlignment="1">
      <alignment horizontal="center" vertical="center"/>
    </xf>
    <xf numFmtId="0" fontId="7" fillId="5" borderId="13" xfId="2" applyFont="1" applyFill="1" applyBorder="1"/>
    <xf numFmtId="9" fontId="6" fillId="6" borderId="0" xfId="1" applyFont="1" applyFill="1" applyAlignment="1">
      <alignment horizontal="center" vertical="center"/>
    </xf>
    <xf numFmtId="3" fontId="1" fillId="0" borderId="0" xfId="2" applyNumberFormat="1" applyFont="1" applyBorder="1" applyAlignment="1">
      <alignment horizontal="center" vertical="center"/>
    </xf>
    <xf numFmtId="0" fontId="1" fillId="0" borderId="11" xfId="2" applyFont="1" applyBorder="1"/>
    <xf numFmtId="0" fontId="6" fillId="0" borderId="0" xfId="2" applyAlignment="1">
      <alignment wrapText="1"/>
    </xf>
    <xf numFmtId="3" fontId="1" fillId="0" borderId="0" xfId="0" applyNumberFormat="1" applyFont="1" applyBorder="1" applyAlignment="1">
      <alignment horizontal="center" vertical="center"/>
    </xf>
    <xf numFmtId="0" fontId="6" fillId="6" borderId="0" xfId="2" applyFill="1" applyAlignment="1">
      <alignment horizontal="center" vertical="center"/>
    </xf>
    <xf numFmtId="0" fontId="6" fillId="6" borderId="0" xfId="2" applyFill="1"/>
    <xf numFmtId="0" fontId="10" fillId="0" borderId="0" xfId="2" applyFont="1"/>
    <xf numFmtId="0" fontId="1" fillId="0" borderId="0" xfId="2" applyFont="1"/>
    <xf numFmtId="3" fontId="1" fillId="0" borderId="0" xfId="1" applyNumberFormat="1" applyFont="1"/>
    <xf numFmtId="9" fontId="2" fillId="0" borderId="0" xfId="1" applyFont="1" applyFill="1"/>
    <xf numFmtId="9" fontId="0" fillId="0" borderId="0" xfId="1" applyFont="1" applyFill="1"/>
    <xf numFmtId="0" fontId="2" fillId="8" borderId="0" xfId="0" applyFont="1" applyFill="1"/>
    <xf numFmtId="3" fontId="2" fillId="8" borderId="0" xfId="0" applyNumberFormat="1" applyFont="1" applyFill="1"/>
    <xf numFmtId="9" fontId="2" fillId="8" borderId="0" xfId="1" applyFont="1" applyFill="1"/>
    <xf numFmtId="0" fontId="13" fillId="0" borderId="0" xfId="0" applyFont="1"/>
    <xf numFmtId="0" fontId="0" fillId="0" borderId="0" xfId="0" applyFill="1"/>
    <xf numFmtId="0" fontId="2" fillId="7" borderId="0" xfId="0" applyFont="1" applyFill="1"/>
    <xf numFmtId="9" fontId="2" fillId="7" borderId="0" xfId="0" applyNumberFormat="1" applyFont="1" applyFill="1"/>
    <xf numFmtId="0" fontId="0" fillId="0" borderId="0" xfId="0" applyAlignment="1">
      <alignment wrapText="1"/>
    </xf>
    <xf numFmtId="1" fontId="0" fillId="0" borderId="0" xfId="0" applyNumberFormat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164" fontId="0" fillId="0" borderId="0" xfId="1" applyNumberFormat="1" applyFont="1"/>
    <xf numFmtId="0" fontId="0" fillId="2" borderId="0" xfId="0" applyFill="1" applyAlignment="1">
      <alignment horizontal="right"/>
    </xf>
    <xf numFmtId="3" fontId="0" fillId="2" borderId="0" xfId="0" applyNumberFormat="1" applyFill="1" applyBorder="1" applyAlignment="1">
      <alignment horizontal="center"/>
    </xf>
    <xf numFmtId="9" fontId="0" fillId="0" borderId="0" xfId="1" applyNumberFormat="1" applyFont="1"/>
    <xf numFmtId="3" fontId="2" fillId="0" borderId="0" xfId="0" applyNumberFormat="1" applyFont="1"/>
    <xf numFmtId="3" fontId="0" fillId="0" borderId="0" xfId="0" applyNumberFormat="1" applyFont="1"/>
    <xf numFmtId="1" fontId="0" fillId="0" borderId="0" xfId="0" applyNumberFormat="1"/>
    <xf numFmtId="0" fontId="2" fillId="0" borderId="0" xfId="0" applyFont="1" applyFill="1"/>
    <xf numFmtId="0" fontId="0" fillId="0" borderId="9" xfId="0" applyBorder="1"/>
    <xf numFmtId="0" fontId="0" fillId="0" borderId="0" xfId="0" applyAlignment="1">
      <alignment horizontal="center" vertical="center" wrapText="1"/>
    </xf>
    <xf numFmtId="165" fontId="0" fillId="0" borderId="0" xfId="0" applyNumberFormat="1" applyAlignment="1">
      <alignment horizontal="center" vertical="center"/>
    </xf>
    <xf numFmtId="0" fontId="2" fillId="0" borderId="11" xfId="0" applyFont="1" applyBorder="1"/>
    <xf numFmtId="9" fontId="1" fillId="0" borderId="0" xfId="1" applyFont="1"/>
    <xf numFmtId="0" fontId="2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0" fillId="0" borderId="0" xfId="0" applyAlignment="1"/>
    <xf numFmtId="0" fontId="7" fillId="0" borderId="0" xfId="2" applyFont="1" applyFill="1"/>
    <xf numFmtId="0" fontId="2" fillId="0" borderId="0" xfId="2" applyFont="1"/>
    <xf numFmtId="0" fontId="6" fillId="0" borderId="0" xfId="2" applyFill="1" applyBorder="1"/>
    <xf numFmtId="1" fontId="0" fillId="0" borderId="0" xfId="0" applyNumberFormat="1" applyBorder="1"/>
    <xf numFmtId="0" fontId="7" fillId="0" borderId="0" xfId="2" applyFont="1" applyFill="1" applyBorder="1"/>
    <xf numFmtId="9" fontId="8" fillId="0" borderId="0" xfId="0" applyNumberFormat="1" applyFont="1"/>
    <xf numFmtId="9" fontId="9" fillId="0" borderId="0" xfId="0" applyNumberFormat="1" applyFont="1"/>
    <xf numFmtId="10" fontId="0" fillId="0" borderId="0" xfId="0" applyNumberFormat="1"/>
    <xf numFmtId="164" fontId="0" fillId="0" borderId="0" xfId="0" applyNumberFormat="1"/>
    <xf numFmtId="164" fontId="0" fillId="0" borderId="0" xfId="0" applyNumberFormat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17" fillId="0" borderId="2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 wrapText="1"/>
    </xf>
    <xf numFmtId="9" fontId="0" fillId="0" borderId="2" xfId="0" applyNumberFormat="1" applyBorder="1" applyAlignment="1">
      <alignment horizontal="center" vertical="center"/>
    </xf>
    <xf numFmtId="0" fontId="0" fillId="0" borderId="4" xfId="0" quotePrefix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6" fillId="0" borderId="7" xfId="0" applyFont="1" applyBorder="1" applyAlignment="1">
      <alignment horizontal="center" vertical="center" wrapText="1"/>
    </xf>
    <xf numFmtId="2" fontId="0" fillId="0" borderId="17" xfId="0" applyNumberFormat="1" applyBorder="1" applyAlignment="1">
      <alignment horizontal="center" vertical="center"/>
    </xf>
    <xf numFmtId="0" fontId="17" fillId="0" borderId="3" xfId="0" applyFont="1" applyBorder="1" applyAlignment="1">
      <alignment horizontal="center" vertical="center" wrapText="1"/>
    </xf>
    <xf numFmtId="1" fontId="0" fillId="0" borderId="15" xfId="0" applyNumberFormat="1" applyBorder="1" applyAlignment="1">
      <alignment horizontal="center" vertical="center"/>
    </xf>
    <xf numFmtId="1" fontId="0" fillId="0" borderId="2" xfId="0" applyNumberFormat="1" applyBorder="1" applyAlignment="1">
      <alignment horizontal="center" vertical="center"/>
    </xf>
    <xf numFmtId="0" fontId="17" fillId="0" borderId="4" xfId="0" applyFont="1" applyBorder="1" applyAlignment="1">
      <alignment horizontal="center" vertical="center" wrapText="1"/>
    </xf>
    <xf numFmtId="164" fontId="0" fillId="0" borderId="0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8" fillId="0" borderId="0" xfId="0" applyFont="1"/>
    <xf numFmtId="0" fontId="19" fillId="0" borderId="3" xfId="0" applyFont="1" applyBorder="1"/>
    <xf numFmtId="3" fontId="19" fillId="0" borderId="22" xfId="0" applyNumberFormat="1" applyFont="1" applyBorder="1" applyAlignment="1">
      <alignment horizontal="center" vertical="center"/>
    </xf>
    <xf numFmtId="3" fontId="19" fillId="0" borderId="15" xfId="0" applyNumberFormat="1" applyFont="1" applyBorder="1" applyAlignment="1">
      <alignment horizontal="center" vertical="center"/>
    </xf>
    <xf numFmtId="9" fontId="19" fillId="0" borderId="23" xfId="0" applyNumberFormat="1" applyFont="1" applyBorder="1" applyAlignment="1">
      <alignment horizontal="center" vertical="center"/>
    </xf>
    <xf numFmtId="3" fontId="19" fillId="0" borderId="24" xfId="0" applyNumberFormat="1" applyFont="1" applyBorder="1" applyAlignment="1">
      <alignment horizontal="center" vertical="center"/>
    </xf>
    <xf numFmtId="0" fontId="18" fillId="0" borderId="3" xfId="0" applyFont="1" applyBorder="1" applyAlignment="1">
      <alignment horizontal="right"/>
    </xf>
    <xf numFmtId="3" fontId="18" fillId="0" borderId="22" xfId="0" applyNumberFormat="1" applyFont="1" applyBorder="1" applyAlignment="1">
      <alignment horizontal="center" vertical="center"/>
    </xf>
    <xf numFmtId="3" fontId="18" fillId="0" borderId="15" xfId="0" applyNumberFormat="1" applyFont="1" applyBorder="1" applyAlignment="1">
      <alignment horizontal="center" vertical="center"/>
    </xf>
    <xf numFmtId="9" fontId="18" fillId="0" borderId="23" xfId="0" applyNumberFormat="1" applyFont="1" applyBorder="1" applyAlignment="1">
      <alignment horizontal="center" vertical="center"/>
    </xf>
    <xf numFmtId="3" fontId="18" fillId="0" borderId="24" xfId="0" applyNumberFormat="1" applyFont="1" applyBorder="1" applyAlignment="1">
      <alignment horizontal="center" vertical="center"/>
    </xf>
    <xf numFmtId="0" fontId="19" fillId="0" borderId="3" xfId="0" applyFont="1" applyBorder="1" applyAlignment="1">
      <alignment horizontal="left"/>
    </xf>
    <xf numFmtId="3" fontId="18" fillId="0" borderId="22" xfId="0" applyNumberFormat="1" applyFont="1" applyFill="1" applyBorder="1" applyAlignment="1">
      <alignment horizontal="center" vertical="center"/>
    </xf>
    <xf numFmtId="3" fontId="18" fillId="0" borderId="15" xfId="0" applyNumberFormat="1" applyFont="1" applyFill="1" applyBorder="1" applyAlignment="1">
      <alignment horizontal="center" vertical="center"/>
    </xf>
    <xf numFmtId="9" fontId="18" fillId="0" borderId="23" xfId="0" applyNumberFormat="1" applyFont="1" applyFill="1" applyBorder="1" applyAlignment="1">
      <alignment horizontal="center" vertical="center"/>
    </xf>
    <xf numFmtId="3" fontId="18" fillId="0" borderId="24" xfId="0" applyNumberFormat="1" applyFont="1" applyFill="1" applyBorder="1" applyAlignment="1">
      <alignment horizontal="center" vertical="center"/>
    </xf>
    <xf numFmtId="9" fontId="0" fillId="0" borderId="0" xfId="0" applyNumberFormat="1" applyBorder="1" applyAlignment="1">
      <alignment horizontal="center" vertical="center"/>
    </xf>
    <xf numFmtId="0" fontId="0" fillId="0" borderId="0" xfId="0" applyAlignment="1">
      <alignment horizontal="left" vertical="center" wrapText="1"/>
    </xf>
    <xf numFmtId="9" fontId="18" fillId="0" borderId="15" xfId="0" applyNumberFormat="1" applyFont="1" applyBorder="1" applyAlignment="1">
      <alignment horizontal="center" vertical="center"/>
    </xf>
    <xf numFmtId="9" fontId="18" fillId="0" borderId="2" xfId="0" applyNumberFormat="1" applyFont="1" applyBorder="1" applyAlignment="1">
      <alignment horizontal="center" vertical="center"/>
    </xf>
    <xf numFmtId="9" fontId="18" fillId="0" borderId="6" xfId="0" applyNumberFormat="1" applyFont="1" applyBorder="1" applyAlignment="1">
      <alignment horizontal="center" vertical="center"/>
    </xf>
    <xf numFmtId="164" fontId="18" fillId="0" borderId="5" xfId="0" applyNumberFormat="1" applyFont="1" applyBorder="1" applyAlignment="1">
      <alignment horizontal="center" vertical="center"/>
    </xf>
    <xf numFmtId="9" fontId="26" fillId="0" borderId="15" xfId="0" applyNumberFormat="1" applyFont="1" applyBorder="1" applyAlignment="1">
      <alignment horizontal="center" vertical="center"/>
    </xf>
    <xf numFmtId="9" fontId="26" fillId="0" borderId="2" xfId="0" applyNumberFormat="1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9" fontId="26" fillId="0" borderId="6" xfId="0" applyNumberFormat="1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 wrapText="1"/>
    </xf>
    <xf numFmtId="9" fontId="26" fillId="0" borderId="5" xfId="0" applyNumberFormat="1" applyFont="1" applyBorder="1" applyAlignment="1">
      <alignment horizontal="center" vertical="center"/>
    </xf>
    <xf numFmtId="0" fontId="26" fillId="0" borderId="8" xfId="0" applyFont="1" applyBorder="1" applyAlignment="1">
      <alignment horizontal="center" vertical="center" wrapText="1"/>
    </xf>
    <xf numFmtId="0" fontId="26" fillId="0" borderId="0" xfId="0" applyFont="1" applyAlignment="1">
      <alignment vertical="center" wrapText="1"/>
    </xf>
    <xf numFmtId="0" fontId="28" fillId="0" borderId="0" xfId="3"/>
    <xf numFmtId="0" fontId="0" fillId="0" borderId="5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3" borderId="5" xfId="0" applyFill="1" applyBorder="1"/>
    <xf numFmtId="0" fontId="0" fillId="0" borderId="0" xfId="0" applyAlignment="1">
      <alignment horizontal="left" vertical="center"/>
    </xf>
    <xf numFmtId="9" fontId="8" fillId="0" borderId="0" xfId="1" applyNumberFormat="1" applyFont="1"/>
    <xf numFmtId="0" fontId="8" fillId="0" borderId="0" xfId="0" applyFont="1"/>
    <xf numFmtId="0" fontId="30" fillId="0" borderId="0" xfId="0" applyFont="1" applyFill="1"/>
    <xf numFmtId="0" fontId="30" fillId="0" borderId="4" xfId="0" applyFont="1" applyFill="1" applyBorder="1" applyAlignment="1">
      <alignment horizontal="center" vertical="center" wrapText="1" shrinkToFit="1"/>
    </xf>
    <xf numFmtId="3" fontId="30" fillId="0" borderId="8" xfId="0" applyNumberFormat="1" applyFont="1" applyBorder="1" applyAlignment="1">
      <alignment horizontal="center" vertical="center"/>
    </xf>
    <xf numFmtId="3" fontId="30" fillId="0" borderId="9" xfId="0" applyNumberFormat="1" applyFont="1" applyBorder="1" applyAlignment="1">
      <alignment horizontal="center" vertical="center"/>
    </xf>
    <xf numFmtId="3" fontId="30" fillId="0" borderId="14" xfId="0" applyNumberFormat="1" applyFont="1" applyBorder="1" applyAlignment="1">
      <alignment horizontal="center" vertical="center"/>
    </xf>
    <xf numFmtId="0" fontId="0" fillId="9" borderId="4" xfId="0" applyFill="1" applyBorder="1" applyAlignment="1">
      <alignment horizontal="center" vertical="center" wrapText="1" shrinkToFit="1"/>
    </xf>
    <xf numFmtId="0" fontId="0" fillId="9" borderId="15" xfId="0" applyFill="1" applyBorder="1" applyAlignment="1">
      <alignment horizontal="center" vertical="center" wrapText="1" shrinkToFit="1"/>
    </xf>
    <xf numFmtId="0" fontId="0" fillId="9" borderId="15" xfId="0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0" fontId="15" fillId="0" borderId="0" xfId="0" applyFont="1"/>
    <xf numFmtId="0" fontId="30" fillId="0" borderId="0" xfId="2" applyFont="1" applyFill="1" applyAlignment="1">
      <alignment vertical="center" wrapText="1"/>
    </xf>
    <xf numFmtId="0" fontId="0" fillId="0" borderId="0" xfId="0" applyAlignment="1">
      <alignment horizontal="left" wrapText="1"/>
    </xf>
    <xf numFmtId="0" fontId="31" fillId="0" borderId="0" xfId="0" applyFont="1" applyProtection="1"/>
    <xf numFmtId="167" fontId="32" fillId="0" borderId="0" xfId="0" applyNumberFormat="1" applyFont="1" applyProtection="1"/>
    <xf numFmtId="0" fontId="32" fillId="0" borderId="0" xfId="0" applyFont="1" applyProtection="1"/>
    <xf numFmtId="0" fontId="33" fillId="0" borderId="0" xfId="2" applyFont="1" applyBorder="1"/>
    <xf numFmtId="0" fontId="34" fillId="0" borderId="0" xfId="0" applyFont="1" applyAlignment="1" applyProtection="1">
      <alignment horizontal="left"/>
    </xf>
    <xf numFmtId="0" fontId="35" fillId="0" borderId="0" xfId="2" applyFont="1" applyBorder="1"/>
    <xf numFmtId="0" fontId="34" fillId="0" borderId="0" xfId="0" applyFont="1" applyProtection="1"/>
    <xf numFmtId="0" fontId="7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3" fillId="0" borderId="0" xfId="0" applyFont="1" applyProtection="1"/>
    <xf numFmtId="0" fontId="8" fillId="0" borderId="0" xfId="2" applyFont="1" applyBorder="1"/>
    <xf numFmtId="3" fontId="6" fillId="0" borderId="0" xfId="2" applyNumberFormat="1" applyFill="1" applyAlignment="1">
      <alignment horizontal="center" vertical="center"/>
    </xf>
    <xf numFmtId="0" fontId="11" fillId="0" borderId="0" xfId="2" applyFont="1" applyFill="1"/>
    <xf numFmtId="164" fontId="11" fillId="0" borderId="0" xfId="2" applyNumberFormat="1" applyFont="1" applyFill="1" applyAlignment="1">
      <alignment horizontal="center" vertical="center"/>
    </xf>
    <xf numFmtId="10" fontId="11" fillId="0" borderId="0" xfId="1" applyNumberFormat="1" applyFont="1" applyFill="1" applyAlignment="1">
      <alignment horizontal="center" vertical="center"/>
    </xf>
    <xf numFmtId="0" fontId="12" fillId="0" borderId="0" xfId="2" applyFont="1" applyFill="1"/>
    <xf numFmtId="1" fontId="12" fillId="0" borderId="0" xfId="2" applyNumberFormat="1" applyFont="1" applyFill="1"/>
    <xf numFmtId="164" fontId="12" fillId="0" borderId="7" xfId="1" applyNumberFormat="1" applyFont="1" applyFill="1" applyBorder="1"/>
    <xf numFmtId="164" fontId="12" fillId="0" borderId="8" xfId="1" applyNumberFormat="1" applyFont="1" applyFill="1" applyBorder="1"/>
    <xf numFmtId="164" fontId="1" fillId="0" borderId="0" xfId="1" applyNumberFormat="1" applyFont="1" applyBorder="1"/>
    <xf numFmtId="164" fontId="1" fillId="0" borderId="9" xfId="1" applyNumberFormat="1" applyFont="1" applyBorder="1"/>
    <xf numFmtId="164" fontId="1" fillId="0" borderId="1" xfId="1" applyNumberFormat="1" applyFont="1" applyBorder="1"/>
    <xf numFmtId="164" fontId="1" fillId="0" borderId="14" xfId="1" applyNumberFormat="1" applyFont="1" applyBorder="1"/>
    <xf numFmtId="0" fontId="0" fillId="0" borderId="0" xfId="0" applyAlignment="1">
      <alignment horizontal="center" vertical="center"/>
    </xf>
    <xf numFmtId="0" fontId="18" fillId="0" borderId="15" xfId="0" applyFont="1" applyBorder="1" applyAlignment="1">
      <alignment horizontal="center" vertical="center" wrapText="1"/>
    </xf>
    <xf numFmtId="0" fontId="18" fillId="0" borderId="23" xfId="0" applyFont="1" applyBorder="1" applyAlignment="1">
      <alignment horizontal="center" vertical="center" wrapText="1"/>
    </xf>
    <xf numFmtId="0" fontId="7" fillId="9" borderId="6" xfId="2" applyFont="1" applyFill="1" applyBorder="1"/>
    <xf numFmtId="0" fontId="7" fillId="9" borderId="7" xfId="2" applyFont="1" applyFill="1" applyBorder="1" applyAlignment="1">
      <alignment horizontal="center" vertical="center"/>
    </xf>
    <xf numFmtId="3" fontId="2" fillId="0" borderId="0" xfId="0" applyNumberFormat="1" applyFont="1" applyFill="1" applyAlignment="1">
      <alignment horizontal="center"/>
    </xf>
    <xf numFmtId="0" fontId="0" fillId="9" borderId="0" xfId="0" applyFill="1" applyAlignment="1">
      <alignment horizontal="center" vertical="center" wrapText="1" shrinkToFit="1"/>
    </xf>
    <xf numFmtId="0" fontId="6" fillId="9" borderId="0" xfId="2" applyFill="1" applyAlignment="1">
      <alignment horizontal="center" vertical="center"/>
    </xf>
    <xf numFmtId="0" fontId="6" fillId="9" borderId="0" xfId="2" applyFill="1" applyAlignment="1">
      <alignment horizontal="center" vertical="center" wrapText="1"/>
    </xf>
    <xf numFmtId="0" fontId="0" fillId="9" borderId="0" xfId="0" applyFill="1"/>
    <xf numFmtId="0" fontId="2" fillId="9" borderId="0" xfId="0" applyFont="1" applyFill="1" applyAlignment="1">
      <alignment horizontal="center"/>
    </xf>
    <xf numFmtId="0" fontId="7" fillId="9" borderId="0" xfId="2" applyFont="1" applyFill="1" applyAlignment="1">
      <alignment horizontal="center" vertical="center"/>
    </xf>
    <xf numFmtId="9" fontId="0" fillId="0" borderId="0" xfId="0" applyNumberFormat="1" applyFill="1"/>
    <xf numFmtId="0" fontId="0" fillId="0" borderId="0" xfId="0" applyFill="1" applyAlignment="1">
      <alignment wrapText="1"/>
    </xf>
    <xf numFmtId="0" fontId="14" fillId="0" borderId="11" xfId="0" applyFont="1" applyBorder="1" applyAlignment="1">
      <alignment horizontal="right"/>
    </xf>
    <xf numFmtId="0" fontId="2" fillId="0" borderId="11" xfId="0" applyFont="1" applyBorder="1" applyAlignment="1">
      <alignment horizontal="left"/>
    </xf>
    <xf numFmtId="0" fontId="2" fillId="0" borderId="13" xfId="0" applyFont="1" applyBorder="1" applyAlignment="1">
      <alignment horizontal="left"/>
    </xf>
    <xf numFmtId="0" fontId="2" fillId="0" borderId="5" xfId="0" applyFont="1" applyFill="1" applyBorder="1" applyAlignment="1">
      <alignment horizontal="left"/>
    </xf>
    <xf numFmtId="9" fontId="14" fillId="0" borderId="9" xfId="0" applyNumberFormat="1" applyFont="1" applyBorder="1" applyAlignment="1">
      <alignment horizontal="center"/>
    </xf>
    <xf numFmtId="0" fontId="2" fillId="0" borderId="10" xfId="0" applyFont="1" applyFill="1" applyBorder="1" applyAlignment="1">
      <alignment horizontal="left"/>
    </xf>
    <xf numFmtId="0" fontId="2" fillId="0" borderId="11" xfId="0" applyFont="1" applyBorder="1" applyAlignment="1">
      <alignment horizontal="left" vertical="center"/>
    </xf>
    <xf numFmtId="1" fontId="14" fillId="0" borderId="11" xfId="0" applyNumberFormat="1" applyFont="1" applyBorder="1" applyAlignment="1">
      <alignment horizontal="center"/>
    </xf>
    <xf numFmtId="9" fontId="14" fillId="0" borderId="9" xfId="1" applyFont="1" applyBorder="1" applyAlignment="1">
      <alignment horizontal="center"/>
    </xf>
    <xf numFmtId="1" fontId="2" fillId="0" borderId="7" xfId="0" applyNumberFormat="1" applyFont="1" applyBorder="1" applyAlignment="1">
      <alignment horizontal="center"/>
    </xf>
    <xf numFmtId="9" fontId="2" fillId="0" borderId="8" xfId="0" applyNumberFormat="1" applyFont="1" applyBorder="1" applyAlignment="1">
      <alignment horizontal="center"/>
    </xf>
    <xf numFmtId="1" fontId="15" fillId="0" borderId="11" xfId="0" applyNumberFormat="1" applyFont="1" applyBorder="1" applyAlignment="1">
      <alignment horizontal="center"/>
    </xf>
    <xf numFmtId="9" fontId="2" fillId="0" borderId="9" xfId="0" applyNumberFormat="1" applyFont="1" applyBorder="1" applyAlignment="1">
      <alignment horizontal="center"/>
    </xf>
    <xf numFmtId="1" fontId="2" fillId="0" borderId="11" xfId="0" applyNumberFormat="1" applyFont="1" applyBorder="1" applyAlignment="1">
      <alignment horizontal="center"/>
    </xf>
    <xf numFmtId="1" fontId="2" fillId="0" borderId="13" xfId="0" applyNumberFormat="1" applyFont="1" applyBorder="1" applyAlignment="1">
      <alignment horizontal="center"/>
    </xf>
    <xf numFmtId="9" fontId="2" fillId="0" borderId="14" xfId="0" applyNumberFormat="1" applyFont="1" applyBorder="1" applyAlignment="1">
      <alignment horizontal="center"/>
    </xf>
    <xf numFmtId="0" fontId="2" fillId="10" borderId="15" xfId="0" applyFont="1" applyFill="1" applyBorder="1"/>
    <xf numFmtId="1" fontId="2" fillId="10" borderId="3" xfId="0" applyNumberFormat="1" applyFont="1" applyFill="1" applyBorder="1" applyAlignment="1">
      <alignment horizontal="center"/>
    </xf>
    <xf numFmtId="9" fontId="2" fillId="10" borderId="4" xfId="0" applyNumberFormat="1" applyFont="1" applyFill="1" applyBorder="1" applyAlignment="1">
      <alignment horizontal="center"/>
    </xf>
    <xf numFmtId="0" fontId="0" fillId="9" borderId="0" xfId="0" applyFill="1" applyAlignment="1">
      <alignment vertical="center"/>
    </xf>
    <xf numFmtId="0" fontId="0" fillId="9" borderId="7" xfId="0" applyFill="1" applyBorder="1" applyAlignment="1">
      <alignment vertical="center"/>
    </xf>
    <xf numFmtId="0" fontId="1" fillId="9" borderId="11" xfId="2" applyFont="1" applyFill="1" applyBorder="1"/>
    <xf numFmtId="0" fontId="1" fillId="9" borderId="13" xfId="2" applyFont="1" applyFill="1" applyBorder="1"/>
    <xf numFmtId="0" fontId="1" fillId="9" borderId="6" xfId="2" applyFont="1" applyFill="1" applyBorder="1"/>
    <xf numFmtId="0" fontId="2" fillId="9" borderId="0" xfId="0" applyFont="1" applyFill="1"/>
    <xf numFmtId="1" fontId="0" fillId="0" borderId="0" xfId="0" applyNumberFormat="1" applyFill="1"/>
    <xf numFmtId="1" fontId="0" fillId="0" borderId="0" xfId="0" applyNumberFormat="1" applyFill="1" applyBorder="1"/>
    <xf numFmtId="165" fontId="0" fillId="0" borderId="0" xfId="0" applyNumberFormat="1" applyFill="1"/>
    <xf numFmtId="166" fontId="2" fillId="0" borderId="0" xfId="0" applyNumberFormat="1" applyFont="1" applyFill="1"/>
    <xf numFmtId="166" fontId="0" fillId="0" borderId="0" xfId="0" applyNumberFormat="1" applyFill="1"/>
    <xf numFmtId="166" fontId="2" fillId="0" borderId="0" xfId="0" applyNumberFormat="1" applyFont="1" applyFill="1" applyBorder="1"/>
    <xf numFmtId="3" fontId="0" fillId="0" borderId="0" xfId="0" applyNumberFormat="1" applyFill="1" applyBorder="1"/>
    <xf numFmtId="165" fontId="0" fillId="0" borderId="0" xfId="0" applyNumberFormat="1" applyFill="1" applyBorder="1"/>
    <xf numFmtId="0" fontId="7" fillId="0" borderId="11" xfId="2" applyFont="1" applyFill="1" applyBorder="1"/>
    <xf numFmtId="0" fontId="7" fillId="0" borderId="7" xfId="2" applyFont="1" applyFill="1" applyBorder="1"/>
    <xf numFmtId="1" fontId="0" fillId="0" borderId="7" xfId="0" applyNumberFormat="1" applyBorder="1"/>
    <xf numFmtId="166" fontId="2" fillId="0" borderId="7" xfId="0" applyNumberFormat="1" applyFont="1" applyFill="1" applyBorder="1"/>
    <xf numFmtId="1" fontId="2" fillId="0" borderId="7" xfId="0" applyNumberFormat="1" applyFont="1" applyFill="1" applyBorder="1"/>
    <xf numFmtId="0" fontId="2" fillId="0" borderId="7" xfId="0" applyFont="1" applyBorder="1"/>
    <xf numFmtId="3" fontId="0" fillId="0" borderId="7" xfId="0" applyNumberFormat="1" applyFont="1" applyBorder="1"/>
    <xf numFmtId="9" fontId="1" fillId="0" borderId="7" xfId="1" applyFont="1" applyBorder="1"/>
    <xf numFmtId="0" fontId="2" fillId="0" borderId="1" xfId="0" applyFont="1" applyBorder="1"/>
    <xf numFmtId="3" fontId="0" fillId="0" borderId="1" xfId="0" applyNumberFormat="1" applyFont="1" applyBorder="1"/>
    <xf numFmtId="9" fontId="1" fillId="0" borderId="1" xfId="1" applyFont="1" applyBorder="1"/>
    <xf numFmtId="0" fontId="2" fillId="0" borderId="0" xfId="0" applyFont="1" applyBorder="1"/>
    <xf numFmtId="3" fontId="0" fillId="0" borderId="0" xfId="0" applyNumberFormat="1" applyFont="1" applyBorder="1"/>
    <xf numFmtId="9" fontId="1" fillId="0" borderId="0" xfId="1" applyFont="1" applyBorder="1"/>
    <xf numFmtId="0" fontId="36" fillId="0" borderId="0" xfId="0" applyFont="1"/>
    <xf numFmtId="0" fontId="37" fillId="0" borderId="0" xfId="0" applyFont="1"/>
    <xf numFmtId="0" fontId="23" fillId="0" borderId="28" xfId="0" applyFont="1" applyBorder="1" applyAlignment="1">
      <alignment horizontal="center" vertical="center"/>
    </xf>
    <xf numFmtId="0" fontId="24" fillId="0" borderId="29" xfId="0" applyFont="1" applyBorder="1" applyAlignment="1">
      <alignment horizontal="center" vertical="center" wrapText="1"/>
    </xf>
    <xf numFmtId="0" fontId="24" fillId="0" borderId="30" xfId="0" applyFont="1" applyBorder="1" applyAlignment="1">
      <alignment horizontal="center" vertical="center" wrapText="1"/>
    </xf>
    <xf numFmtId="0" fontId="24" fillId="0" borderId="31" xfId="0" applyFont="1" applyBorder="1" applyAlignment="1">
      <alignment horizontal="center" vertical="center" wrapText="1"/>
    </xf>
    <xf numFmtId="0" fontId="20" fillId="0" borderId="32" xfId="0" applyFont="1" applyBorder="1"/>
    <xf numFmtId="9" fontId="18" fillId="0" borderId="33" xfId="0" applyNumberFormat="1" applyFont="1" applyBorder="1" applyAlignment="1">
      <alignment horizontal="center" vertical="center"/>
    </xf>
    <xf numFmtId="0" fontId="20" fillId="0" borderId="34" xfId="0" applyFont="1" applyBorder="1"/>
    <xf numFmtId="9" fontId="18" fillId="0" borderId="35" xfId="0" applyNumberFormat="1" applyFont="1" applyBorder="1" applyAlignment="1">
      <alignment horizontal="center" vertical="center"/>
    </xf>
    <xf numFmtId="9" fontId="18" fillId="0" borderId="36" xfId="0" applyNumberFormat="1" applyFont="1" applyBorder="1" applyAlignment="1">
      <alignment horizontal="center" vertical="center"/>
    </xf>
    <xf numFmtId="9" fontId="18" fillId="0" borderId="37" xfId="0" applyNumberFormat="1" applyFont="1" applyBorder="1" applyAlignment="1">
      <alignment horizontal="center" vertical="center"/>
    </xf>
    <xf numFmtId="0" fontId="23" fillId="0" borderId="38" xfId="0" applyFont="1" applyBorder="1" applyAlignment="1">
      <alignment horizontal="center" vertical="center"/>
    </xf>
    <xf numFmtId="0" fontId="24" fillId="0" borderId="39" xfId="0" applyFont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0" fillId="0" borderId="42" xfId="0" applyFont="1" applyBorder="1"/>
    <xf numFmtId="9" fontId="18" fillId="0" borderId="43" xfId="0" applyNumberFormat="1" applyFont="1" applyBorder="1" applyAlignment="1">
      <alignment horizontal="center" vertical="center"/>
    </xf>
    <xf numFmtId="9" fontId="18" fillId="0" borderId="44" xfId="0" applyNumberFormat="1" applyFont="1" applyBorder="1" applyAlignment="1">
      <alignment horizontal="center" vertical="center"/>
    </xf>
    <xf numFmtId="9" fontId="18" fillId="0" borderId="45" xfId="0" applyNumberFormat="1" applyFont="1" applyBorder="1" applyAlignment="1">
      <alignment horizontal="center" vertical="center"/>
    </xf>
    <xf numFmtId="0" fontId="23" fillId="0" borderId="46" xfId="0" applyFont="1" applyBorder="1" applyAlignment="1">
      <alignment horizontal="center" vertical="center"/>
    </xf>
    <xf numFmtId="0" fontId="24" fillId="0" borderId="47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49" xfId="0" applyFont="1" applyBorder="1" applyAlignment="1">
      <alignment horizontal="center" vertical="center" wrapText="1"/>
    </xf>
    <xf numFmtId="0" fontId="20" fillId="0" borderId="50" xfId="0" applyFont="1" applyBorder="1"/>
    <xf numFmtId="9" fontId="18" fillId="0" borderId="51" xfId="0" applyNumberFormat="1" applyFont="1" applyBorder="1" applyAlignment="1">
      <alignment horizontal="center" vertical="center"/>
    </xf>
    <xf numFmtId="9" fontId="18" fillId="0" borderId="52" xfId="0" applyNumberFormat="1" applyFont="1" applyBorder="1" applyAlignment="1">
      <alignment horizontal="center" vertical="center"/>
    </xf>
    <xf numFmtId="9" fontId="18" fillId="0" borderId="53" xfId="0" applyNumberFormat="1" applyFont="1" applyBorder="1" applyAlignment="1">
      <alignment horizontal="center" vertical="center"/>
    </xf>
    <xf numFmtId="0" fontId="38" fillId="0" borderId="0" xfId="0" applyFont="1"/>
    <xf numFmtId="0" fontId="23" fillId="0" borderId="54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20" fillId="0" borderId="58" xfId="0" applyFont="1" applyBorder="1"/>
    <xf numFmtId="9" fontId="18" fillId="0" borderId="59" xfId="0" applyNumberFormat="1" applyFont="1" applyBorder="1" applyAlignment="1">
      <alignment horizontal="center" vertical="center"/>
    </xf>
    <xf numFmtId="0" fontId="20" fillId="0" borderId="60" xfId="0" applyFont="1" applyBorder="1"/>
    <xf numFmtId="164" fontId="18" fillId="0" borderId="61" xfId="0" applyNumberFormat="1" applyFont="1" applyBorder="1" applyAlignment="1">
      <alignment horizontal="center" vertical="center"/>
    </xf>
    <xf numFmtId="9" fontId="18" fillId="0" borderId="62" xfId="0" applyNumberFormat="1" applyFont="1" applyBorder="1" applyAlignment="1">
      <alignment horizontal="center" vertical="center"/>
    </xf>
    <xf numFmtId="9" fontId="18" fillId="0" borderId="63" xfId="0" applyNumberFormat="1" applyFont="1" applyBorder="1" applyAlignment="1">
      <alignment horizontal="center" vertical="center"/>
    </xf>
    <xf numFmtId="164" fontId="0" fillId="0" borderId="7" xfId="0" applyNumberFormat="1" applyBorder="1" applyAlignment="1">
      <alignment horizontal="center" vertical="center"/>
    </xf>
    <xf numFmtId="164" fontId="0" fillId="0" borderId="8" xfId="0" applyNumberFormat="1" applyBorder="1" applyAlignment="1">
      <alignment horizontal="center" vertical="center"/>
    </xf>
    <xf numFmtId="164" fontId="0" fillId="0" borderId="9" xfId="0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0" fillId="0" borderId="14" xfId="0" applyNumberFormat="1" applyBorder="1" applyAlignment="1">
      <alignment horizontal="center" vertical="center"/>
    </xf>
    <xf numFmtId="0" fontId="30" fillId="0" borderId="0" xfId="0" applyFont="1"/>
    <xf numFmtId="0" fontId="0" fillId="9" borderId="6" xfId="0" applyFill="1" applyBorder="1"/>
    <xf numFmtId="0" fontId="0" fillId="9" borderId="7" xfId="0" applyFill="1" applyBorder="1" applyAlignment="1">
      <alignment horizontal="center" vertical="center" wrapText="1"/>
    </xf>
    <xf numFmtId="0" fontId="0" fillId="9" borderId="8" xfId="0" applyFill="1" applyBorder="1" applyAlignment="1">
      <alignment horizontal="center" vertical="center" wrapText="1"/>
    </xf>
    <xf numFmtId="9" fontId="0" fillId="0" borderId="0" xfId="0" applyNumberFormat="1" applyBorder="1"/>
    <xf numFmtId="9" fontId="0" fillId="0" borderId="1" xfId="0" applyNumberFormat="1" applyBorder="1"/>
    <xf numFmtId="2" fontId="0" fillId="9" borderId="0" xfId="0" applyNumberFormat="1" applyFill="1" applyAlignment="1">
      <alignment horizontal="center" vertical="center"/>
    </xf>
    <xf numFmtId="0" fontId="26" fillId="9" borderId="12" xfId="0" applyFont="1" applyFill="1" applyBorder="1" applyAlignment="1">
      <alignment horizontal="center" vertical="center" wrapText="1"/>
    </xf>
    <xf numFmtId="0" fontId="26" fillId="9" borderId="13" xfId="0" applyFont="1" applyFill="1" applyBorder="1" applyAlignment="1">
      <alignment horizontal="center" vertical="center" wrapText="1"/>
    </xf>
    <xf numFmtId="0" fontId="27" fillId="9" borderId="14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9" fillId="0" borderId="0" xfId="0" applyFont="1"/>
    <xf numFmtId="0" fontId="0" fillId="9" borderId="0" xfId="0" applyFill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0" fillId="9" borderId="0" xfId="0" applyFill="1" applyAlignment="1">
      <alignment horizontal="center" vertical="center" wrapText="1"/>
    </xf>
    <xf numFmtId="9" fontId="0" fillId="11" borderId="2" xfId="0" applyNumberFormat="1" applyFill="1" applyBorder="1" applyAlignment="1">
      <alignment horizontal="center" vertical="center"/>
    </xf>
    <xf numFmtId="0" fontId="0" fillId="11" borderId="4" xfId="0" quotePrefix="1" applyFill="1" applyBorder="1" applyAlignment="1">
      <alignment horizontal="center" vertical="center"/>
    </xf>
    <xf numFmtId="0" fontId="0" fillId="11" borderId="4" xfId="0" applyFill="1" applyBorder="1" applyAlignment="1">
      <alignment horizontal="center" vertical="center"/>
    </xf>
    <xf numFmtId="9" fontId="0" fillId="12" borderId="2" xfId="0" applyNumberFormat="1" applyFill="1" applyBorder="1" applyAlignment="1">
      <alignment horizontal="center" vertical="center"/>
    </xf>
    <xf numFmtId="0" fontId="0" fillId="12" borderId="4" xfId="0" quotePrefix="1" applyFill="1" applyBorder="1" applyAlignment="1">
      <alignment horizontal="center" vertical="center"/>
    </xf>
    <xf numFmtId="0" fontId="17" fillId="10" borderId="2" xfId="0" applyFont="1" applyFill="1" applyBorder="1" applyAlignment="1">
      <alignment horizontal="center" vertical="center"/>
    </xf>
    <xf numFmtId="0" fontId="17" fillId="10" borderId="4" xfId="0" applyFont="1" applyFill="1" applyBorder="1" applyAlignment="1">
      <alignment horizontal="center" vertical="center"/>
    </xf>
    <xf numFmtId="9" fontId="2" fillId="10" borderId="2" xfId="0" applyNumberFormat="1" applyFont="1" applyFill="1" applyBorder="1" applyAlignment="1">
      <alignment horizontal="center" vertical="center"/>
    </xf>
    <xf numFmtId="0" fontId="2" fillId="10" borderId="4" xfId="0" quotePrefix="1" applyFont="1" applyFill="1" applyBorder="1" applyAlignment="1">
      <alignment horizontal="center" vertical="center"/>
    </xf>
    <xf numFmtId="0" fontId="2" fillId="10" borderId="4" xfId="0" applyFont="1" applyFill="1" applyBorder="1" applyAlignment="1">
      <alignment horizontal="center" vertical="center"/>
    </xf>
    <xf numFmtId="9" fontId="2" fillId="10" borderId="6" xfId="0" applyNumberFormat="1" applyFont="1" applyFill="1" applyBorder="1" applyAlignment="1">
      <alignment horizontal="center" vertical="center"/>
    </xf>
    <xf numFmtId="0" fontId="2" fillId="10" borderId="8" xfId="0" quotePrefix="1" applyFont="1" applyFill="1" applyBorder="1" applyAlignment="1">
      <alignment horizontal="center" vertical="center"/>
    </xf>
    <xf numFmtId="0" fontId="2" fillId="10" borderId="7" xfId="0" applyFont="1" applyFill="1" applyBorder="1" applyAlignment="1">
      <alignment horizontal="center" vertical="center" wrapText="1"/>
    </xf>
    <xf numFmtId="0" fontId="40" fillId="0" borderId="0" xfId="0" applyFont="1"/>
    <xf numFmtId="0" fontId="42" fillId="0" borderId="0" xfId="0" applyFont="1"/>
    <xf numFmtId="0" fontId="0" fillId="9" borderId="16" xfId="0" applyFill="1" applyBorder="1" applyAlignment="1">
      <alignment horizontal="center" vertical="center"/>
    </xf>
    <xf numFmtId="0" fontId="0" fillId="9" borderId="0" xfId="0" applyFill="1" applyAlignment="1">
      <alignment horizontal="center" wrapText="1"/>
    </xf>
    <xf numFmtId="0" fontId="0" fillId="13" borderId="0" xfId="0" applyFill="1"/>
    <xf numFmtId="2" fontId="0" fillId="13" borderId="18" xfId="0" applyNumberFormat="1" applyFill="1" applyBorder="1" applyAlignment="1">
      <alignment horizontal="center" vertical="center"/>
    </xf>
    <xf numFmtId="2" fontId="0" fillId="13" borderId="0" xfId="0" applyNumberFormat="1" applyFill="1" applyAlignment="1">
      <alignment horizontal="center" vertical="center"/>
    </xf>
    <xf numFmtId="0" fontId="2" fillId="9" borderId="12" xfId="0" applyFont="1" applyFill="1" applyBorder="1" applyAlignment="1">
      <alignment horizontal="center" vertical="center"/>
    </xf>
    <xf numFmtId="0" fontId="2" fillId="9" borderId="13" xfId="0" applyFont="1" applyFill="1" applyBorder="1" applyAlignment="1">
      <alignment horizontal="center" vertical="center"/>
    </xf>
    <xf numFmtId="0" fontId="43" fillId="0" borderId="0" xfId="0" applyFont="1"/>
    <xf numFmtId="0" fontId="0" fillId="10" borderId="0" xfId="0" applyFill="1"/>
    <xf numFmtId="0" fontId="19" fillId="9" borderId="2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horizontal="center" vertical="center" wrapText="1"/>
    </xf>
    <xf numFmtId="0" fontId="20" fillId="10" borderId="7" xfId="0" applyFont="1" applyFill="1" applyBorder="1"/>
    <xf numFmtId="3" fontId="20" fillId="10" borderId="25" xfId="0" applyNumberFormat="1" applyFont="1" applyFill="1" applyBorder="1" applyAlignment="1">
      <alignment horizontal="center" vertical="center"/>
    </xf>
    <xf numFmtId="3" fontId="20" fillId="10" borderId="5" xfId="0" applyNumberFormat="1" applyFont="1" applyFill="1" applyBorder="1" applyAlignment="1">
      <alignment horizontal="center" vertical="center"/>
    </xf>
    <xf numFmtId="9" fontId="20" fillId="10" borderId="26" xfId="0" applyNumberFormat="1" applyFont="1" applyFill="1" applyBorder="1" applyAlignment="1">
      <alignment horizontal="center" vertical="center"/>
    </xf>
    <xf numFmtId="3" fontId="20" fillId="10" borderId="27" xfId="0" applyNumberFormat="1" applyFont="1" applyFill="1" applyBorder="1" applyAlignment="1">
      <alignment horizontal="center" vertical="center"/>
    </xf>
    <xf numFmtId="3" fontId="20" fillId="10" borderId="7" xfId="0" applyNumberFormat="1" applyFont="1" applyFill="1" applyBorder="1" applyAlignment="1">
      <alignment horizontal="center" vertical="center"/>
    </xf>
    <xf numFmtId="3" fontId="20" fillId="10" borderId="3" xfId="0" applyNumberFormat="1" applyFont="1" applyFill="1" applyBorder="1" applyAlignment="1">
      <alignment horizontal="center" vertical="center"/>
    </xf>
    <xf numFmtId="3" fontId="18" fillId="9" borderId="22" xfId="0" applyNumberFormat="1" applyFont="1" applyFill="1" applyBorder="1" applyAlignment="1">
      <alignment horizontal="center" vertical="center"/>
    </xf>
    <xf numFmtId="3" fontId="18" fillId="9" borderId="15" xfId="0" applyNumberFormat="1" applyFont="1" applyFill="1" applyBorder="1" applyAlignment="1">
      <alignment horizontal="center" vertical="center"/>
    </xf>
    <xf numFmtId="9" fontId="18" fillId="9" borderId="23" xfId="0" applyNumberFormat="1" applyFont="1" applyFill="1" applyBorder="1" applyAlignment="1">
      <alignment horizontal="center" vertical="center"/>
    </xf>
    <xf numFmtId="3" fontId="18" fillId="9" borderId="24" xfId="0" applyNumberFormat="1" applyFont="1" applyFill="1" applyBorder="1" applyAlignment="1">
      <alignment horizontal="center" vertical="center"/>
    </xf>
    <xf numFmtId="3" fontId="20" fillId="9" borderId="3" xfId="0" applyNumberFormat="1" applyFont="1" applyFill="1" applyBorder="1" applyAlignment="1">
      <alignment horizontal="center" vertical="center"/>
    </xf>
    <xf numFmtId="0" fontId="0" fillId="10" borderId="0" xfId="0" applyFill="1" applyAlignment="1">
      <alignment horizontal="left" vertical="center" wrapText="1"/>
    </xf>
    <xf numFmtId="3" fontId="0" fillId="10" borderId="0" xfId="0" applyNumberFormat="1" applyFill="1" applyAlignment="1">
      <alignment horizontal="center" vertical="center"/>
    </xf>
    <xf numFmtId="9" fontId="0" fillId="10" borderId="0" xfId="0" applyNumberFormat="1" applyFill="1" applyAlignment="1">
      <alignment horizontal="center" vertical="center"/>
    </xf>
    <xf numFmtId="3" fontId="3" fillId="0" borderId="0" xfId="2" applyNumberFormat="1" applyFont="1" applyBorder="1" applyAlignment="1">
      <alignment horizontal="center" vertical="center"/>
    </xf>
    <xf numFmtId="164" fontId="3" fillId="0" borderId="71" xfId="2" applyNumberFormat="1" applyFont="1" applyBorder="1" applyAlignment="1">
      <alignment horizontal="center" vertical="center"/>
    </xf>
    <xf numFmtId="164" fontId="3" fillId="0" borderId="0" xfId="2" applyNumberFormat="1" applyFont="1" applyBorder="1" applyAlignment="1">
      <alignment horizontal="center" vertical="center"/>
    </xf>
    <xf numFmtId="164" fontId="3" fillId="0" borderId="72" xfId="2" applyNumberFormat="1" applyFont="1" applyBorder="1" applyAlignment="1">
      <alignment horizontal="center" vertical="center"/>
    </xf>
    <xf numFmtId="3" fontId="3" fillId="0" borderId="71" xfId="2" applyNumberFormat="1" applyFont="1" applyBorder="1" applyAlignment="1">
      <alignment horizontal="center" vertical="center"/>
    </xf>
    <xf numFmtId="3" fontId="3" fillId="0" borderId="72" xfId="2" applyNumberFormat="1" applyFont="1" applyBorder="1" applyAlignment="1">
      <alignment horizontal="center" vertical="center"/>
    </xf>
    <xf numFmtId="3" fontId="3" fillId="0" borderId="20" xfId="2" applyNumberFormat="1" applyFont="1" applyBorder="1" applyAlignment="1">
      <alignment horizontal="center" vertical="center"/>
    </xf>
    <xf numFmtId="3" fontId="15" fillId="0" borderId="73" xfId="2" applyNumberFormat="1" applyFont="1" applyBorder="1" applyAlignment="1">
      <alignment horizontal="center" vertical="center"/>
    </xf>
    <xf numFmtId="3" fontId="15" fillId="0" borderId="74" xfId="2" applyNumberFormat="1" applyFont="1" applyBorder="1" applyAlignment="1">
      <alignment horizontal="center" vertical="center"/>
    </xf>
    <xf numFmtId="3" fontId="15" fillId="0" borderId="75" xfId="2" applyNumberFormat="1" applyFont="1" applyBorder="1" applyAlignment="1">
      <alignment horizontal="center" vertical="center"/>
    </xf>
    <xf numFmtId="0" fontId="6" fillId="0" borderId="0" xfId="2" applyAlignment="1">
      <alignment horizontal="left" wrapText="1"/>
    </xf>
    <xf numFmtId="3" fontId="2" fillId="10" borderId="0" xfId="0" applyNumberFormat="1" applyFont="1" applyFill="1"/>
    <xf numFmtId="3" fontId="2" fillId="10" borderId="0" xfId="0" applyNumberFormat="1" applyFont="1" applyFill="1" applyAlignment="1">
      <alignment horizontal="center"/>
    </xf>
    <xf numFmtId="0" fontId="6" fillId="9" borderId="71" xfId="2" applyFill="1" applyBorder="1" applyAlignment="1">
      <alignment horizontal="center" vertical="center" wrapText="1"/>
    </xf>
    <xf numFmtId="0" fontId="6" fillId="9" borderId="0" xfId="2" applyFill="1" applyBorder="1" applyAlignment="1">
      <alignment horizontal="center" vertical="center" wrapText="1"/>
    </xf>
    <xf numFmtId="0" fontId="6" fillId="9" borderId="26" xfId="2" applyFill="1" applyBorder="1" applyAlignment="1">
      <alignment horizontal="center" vertical="center" wrapText="1"/>
    </xf>
    <xf numFmtId="164" fontId="15" fillId="0" borderId="73" xfId="2" applyNumberFormat="1" applyFont="1" applyBorder="1" applyAlignment="1">
      <alignment horizontal="center" vertical="center"/>
    </xf>
    <xf numFmtId="164" fontId="15" fillId="0" borderId="74" xfId="2" applyNumberFormat="1" applyFont="1" applyBorder="1" applyAlignment="1">
      <alignment horizontal="center" vertical="center"/>
    </xf>
    <xf numFmtId="164" fontId="15" fillId="0" borderId="75" xfId="2" applyNumberFormat="1" applyFont="1" applyBorder="1" applyAlignment="1">
      <alignment horizontal="center" vertical="center"/>
    </xf>
    <xf numFmtId="0" fontId="2" fillId="10" borderId="0" xfId="0" applyFont="1" applyFill="1" applyBorder="1" applyAlignment="1">
      <alignment horizontal="center" vertical="center" wrapText="1"/>
    </xf>
    <xf numFmtId="1" fontId="2" fillId="10" borderId="5" xfId="0" applyNumberFormat="1" applyFont="1" applyFill="1" applyBorder="1" applyAlignment="1">
      <alignment horizontal="center" vertical="center"/>
    </xf>
    <xf numFmtId="1" fontId="2" fillId="10" borderId="6" xfId="0" applyNumberFormat="1" applyFont="1" applyFill="1" applyBorder="1" applyAlignment="1">
      <alignment horizontal="center" vertical="center"/>
    </xf>
    <xf numFmtId="0" fontId="2" fillId="9" borderId="0" xfId="0" applyFont="1" applyFill="1" applyAlignment="1">
      <alignment horizontal="center" vertical="center"/>
    </xf>
    <xf numFmtId="0" fontId="3" fillId="0" borderId="0" xfId="0" applyFont="1"/>
    <xf numFmtId="3" fontId="3" fillId="0" borderId="0" xfId="0" applyNumberFormat="1" applyFont="1" applyFill="1"/>
    <xf numFmtId="9" fontId="3" fillId="0" borderId="0" xfId="1" applyFont="1" applyFill="1"/>
    <xf numFmtId="0" fontId="3" fillId="0" borderId="0" xfId="0" applyFont="1" applyAlignment="1">
      <alignment wrapText="1"/>
    </xf>
    <xf numFmtId="0" fontId="7" fillId="9" borderId="0" xfId="2" applyFont="1" applyFill="1" applyAlignment="1">
      <alignment vertical="center" wrapText="1" shrinkToFit="1"/>
    </xf>
    <xf numFmtId="0" fontId="1" fillId="0" borderId="11" xfId="2" applyFont="1" applyBorder="1" applyAlignment="1">
      <alignment vertical="center" wrapText="1"/>
    </xf>
    <xf numFmtId="0" fontId="0" fillId="0" borderId="0" xfId="0" applyFill="1" applyAlignment="1">
      <alignment horizontal="left" vertical="center"/>
    </xf>
    <xf numFmtId="9" fontId="0" fillId="0" borderId="2" xfId="0" applyNumberFormat="1" applyFill="1" applyBorder="1" applyAlignment="1">
      <alignment horizontal="center" vertical="center"/>
    </xf>
    <xf numFmtId="0" fontId="0" fillId="0" borderId="4" xfId="0" quotePrefix="1" applyFill="1" applyBorder="1" applyAlignment="1">
      <alignment horizontal="center" vertical="center"/>
    </xf>
    <xf numFmtId="0" fontId="2" fillId="9" borderId="2" xfId="0" applyFont="1" applyFill="1" applyBorder="1" applyAlignment="1">
      <alignment horizontal="center" vertical="center" wrapText="1" shrinkToFit="1"/>
    </xf>
    <xf numFmtId="0" fontId="2" fillId="9" borderId="3" xfId="0" applyFont="1" applyFill="1" applyBorder="1" applyAlignment="1">
      <alignment horizontal="center" vertical="center" wrapText="1" shrinkToFit="1"/>
    </xf>
    <xf numFmtId="0" fontId="2" fillId="9" borderId="4" xfId="0" applyFont="1" applyFill="1" applyBorder="1" applyAlignment="1">
      <alignment horizontal="center" vertical="center" wrapText="1" shrinkToFit="1"/>
    </xf>
    <xf numFmtId="0" fontId="2" fillId="9" borderId="2" xfId="0" applyFont="1" applyFill="1" applyBorder="1" applyAlignment="1">
      <alignment horizontal="center" vertical="center"/>
    </xf>
    <xf numFmtId="0" fontId="2" fillId="9" borderId="4" xfId="0" applyFont="1" applyFill="1" applyBorder="1" applyAlignment="1">
      <alignment horizontal="center" vertical="center"/>
    </xf>
    <xf numFmtId="0" fontId="7" fillId="9" borderId="68" xfId="2" applyFont="1" applyFill="1" applyBorder="1" applyAlignment="1">
      <alignment horizontal="center"/>
    </xf>
    <xf numFmtId="0" fontId="7" fillId="9" borderId="69" xfId="2" applyFont="1" applyFill="1" applyBorder="1" applyAlignment="1">
      <alignment horizontal="center"/>
    </xf>
    <xf numFmtId="0" fontId="7" fillId="9" borderId="70" xfId="2" applyFont="1" applyFill="1" applyBorder="1" applyAlignment="1">
      <alignment horizontal="center"/>
    </xf>
    <xf numFmtId="0" fontId="6" fillId="0" borderId="0" xfId="2" applyFill="1" applyAlignment="1">
      <alignment horizontal="center"/>
    </xf>
    <xf numFmtId="0" fontId="0" fillId="9" borderId="0" xfId="0" applyFill="1" applyAlignment="1">
      <alignment horizontal="center" vertical="center" wrapText="1" shrinkToFit="1"/>
    </xf>
    <xf numFmtId="0" fontId="2" fillId="9" borderId="0" xfId="0" applyFont="1" applyFill="1" applyAlignment="1">
      <alignment horizontal="center" vertical="center" wrapText="1" shrinkToFit="1"/>
    </xf>
    <xf numFmtId="0" fontId="0" fillId="9" borderId="0" xfId="0" applyFont="1" applyFill="1" applyAlignment="1">
      <alignment horizontal="center" vertical="center" wrapText="1" shrinkToFit="1"/>
    </xf>
    <xf numFmtId="9" fontId="1" fillId="9" borderId="0" xfId="1" applyFont="1" applyFill="1" applyAlignment="1">
      <alignment horizontal="center" wrapText="1" shrinkToFit="1"/>
    </xf>
    <xf numFmtId="0" fontId="0" fillId="9" borderId="6" xfId="0" applyFill="1" applyBorder="1" applyAlignment="1">
      <alignment horizontal="center" vertical="center" wrapText="1" shrinkToFit="1"/>
    </xf>
    <xf numFmtId="0" fontId="0" fillId="9" borderId="11" xfId="0" applyFill="1" applyBorder="1" applyAlignment="1">
      <alignment horizontal="center" vertical="center" wrapText="1" shrinkToFit="1"/>
    </xf>
    <xf numFmtId="0" fontId="0" fillId="9" borderId="8" xfId="0" applyFill="1" applyBorder="1" applyAlignment="1">
      <alignment horizontal="center" vertical="center" wrapText="1" shrinkToFit="1"/>
    </xf>
    <xf numFmtId="0" fontId="0" fillId="9" borderId="9" xfId="0" applyFill="1" applyBorder="1" applyAlignment="1">
      <alignment horizontal="center" vertical="center" wrapText="1" shrinkToFit="1"/>
    </xf>
    <xf numFmtId="0" fontId="2" fillId="9" borderId="9" xfId="0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15" fillId="9" borderId="0" xfId="0" applyFont="1" applyFill="1" applyAlignment="1">
      <alignment horizontal="center" vertical="center"/>
    </xf>
    <xf numFmtId="0" fontId="29" fillId="0" borderId="6" xfId="0" applyFont="1" applyBorder="1" applyAlignment="1">
      <alignment horizontal="center" vertical="center"/>
    </xf>
    <xf numFmtId="0" fontId="29" fillId="0" borderId="11" xfId="0" applyFont="1" applyBorder="1" applyAlignment="1">
      <alignment horizontal="center" vertical="center"/>
    </xf>
    <xf numFmtId="0" fontId="29" fillId="0" borderId="13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0" fillId="9" borderId="0" xfId="0" applyFill="1" applyAlignment="1">
      <alignment horizontal="center" vertical="center"/>
    </xf>
    <xf numFmtId="0" fontId="0" fillId="9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6" fillId="9" borderId="13" xfId="0" applyFont="1" applyFill="1" applyBorder="1" applyAlignment="1">
      <alignment horizontal="center"/>
    </xf>
    <xf numFmtId="0" fontId="16" fillId="9" borderId="14" xfId="0" applyFont="1" applyFill="1" applyBorder="1" applyAlignment="1">
      <alignment horizontal="center"/>
    </xf>
    <xf numFmtId="0" fontId="2" fillId="9" borderId="13" xfId="0" applyFont="1" applyFill="1" applyBorder="1" applyAlignment="1">
      <alignment horizontal="center"/>
    </xf>
    <xf numFmtId="0" fontId="2" fillId="9" borderId="14" xfId="0" applyFont="1" applyFill="1" applyBorder="1" applyAlignment="1">
      <alignment horizontal="center"/>
    </xf>
    <xf numFmtId="0" fontId="19" fillId="9" borderId="65" xfId="0" applyFont="1" applyFill="1" applyBorder="1" applyAlignment="1">
      <alignment horizontal="center" vertical="center" wrapText="1"/>
    </xf>
    <xf numFmtId="0" fontId="19" fillId="9" borderId="1" xfId="0" applyFont="1" applyFill="1" applyBorder="1" applyAlignment="1">
      <alignment horizontal="center" vertical="center" wrapText="1"/>
    </xf>
    <xf numFmtId="0" fontId="19" fillId="9" borderId="67" xfId="0" applyFont="1" applyFill="1" applyBorder="1" applyAlignment="1">
      <alignment horizontal="center" vertical="center" wrapText="1"/>
    </xf>
    <xf numFmtId="0" fontId="18" fillId="0" borderId="25" xfId="0" applyFont="1" applyBorder="1" applyAlignment="1">
      <alignment horizontal="center" vertical="center" wrapText="1"/>
    </xf>
    <xf numFmtId="0" fontId="18" fillId="0" borderId="19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66" xfId="0" applyFont="1" applyBorder="1" applyAlignment="1">
      <alignment horizontal="center" vertical="center" wrapText="1"/>
    </xf>
    <xf numFmtId="0" fontId="18" fillId="0" borderId="27" xfId="0" applyFont="1" applyBorder="1" applyAlignment="1">
      <alignment horizontal="center" vertical="center" wrapText="1"/>
    </xf>
    <xf numFmtId="0" fontId="18" fillId="0" borderId="21" xfId="0" applyFont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4" borderId="65" xfId="0" applyFont="1" applyFill="1" applyBorder="1" applyAlignment="1">
      <alignment horizontal="center" vertical="center" wrapText="1"/>
    </xf>
    <xf numFmtId="0" fontId="40" fillId="0" borderId="0" xfId="0" applyFont="1" applyAlignment="1">
      <alignment horizontal="left" vertical="center" wrapText="1"/>
    </xf>
    <xf numFmtId="0" fontId="0" fillId="0" borderId="0" xfId="0" applyAlignment="1">
      <alignment horizontal="center"/>
    </xf>
  </cellXfs>
  <cellStyles count="4">
    <cellStyle name="Normal" xfId="0" builtinId="0"/>
    <cellStyle name="Normal 2" xfId="2"/>
    <cellStyle name="Normal_Zoom_élevage" xfId="3"/>
    <cellStyle name="Pourcentage" xfId="1" builtinId="5"/>
  </cellStyles>
  <dxfs count="0"/>
  <tableStyles count="0" defaultTableStyle="TableStyleMedium2" defaultPivotStyle="PivotStyleLight16"/>
  <colors>
    <mruColors>
      <color rgb="FF008080"/>
      <color rgb="FFCCFFCC"/>
      <color rgb="FF339966"/>
      <color rgb="FF009E45"/>
      <color rgb="FF99FFCC"/>
      <color rgb="FF99FF99"/>
      <color rgb="FFCCCCFF"/>
      <color rgb="FFFFCCCC"/>
      <color rgb="FFFFCCFF"/>
      <color rgb="FF9966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26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7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Ex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Ex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597493572689079"/>
          <c:y val="5.1192544430694563E-2"/>
          <c:w val="0.73892845305599586"/>
          <c:h val="0.7155006407313094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 fig1_fig2'!$D$29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 fig1_fig2'!$A$30:$A$32</c:f>
              <c:strCache>
                <c:ptCount val="3"/>
                <c:pt idx="0">
                  <c:v>non irrigants</c:v>
                </c:pt>
                <c:pt idx="1">
                  <c:v>irrigants</c:v>
                </c:pt>
                <c:pt idx="2">
                  <c:v>ensemble 
exploitations</c:v>
                </c:pt>
              </c:strCache>
            </c:strRef>
          </c:cat>
          <c:val>
            <c:numRef>
              <c:f>' fig1_fig2'!$D$30:$D$32</c:f>
              <c:numCache>
                <c:formatCode>#,##0</c:formatCode>
                <c:ptCount val="3"/>
                <c:pt idx="0">
                  <c:v>50778</c:v>
                </c:pt>
                <c:pt idx="1">
                  <c:v>13422</c:v>
                </c:pt>
                <c:pt idx="2">
                  <c:v>64200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8A-448E-9A05-33C825B3C32C}"/>
            </c:ext>
          </c:extLst>
        </c:ser>
        <c:ser>
          <c:idx val="1"/>
          <c:order val="1"/>
          <c:tx>
            <c:strRef>
              <c:f>' fig1_fig2'!$C$29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 fig1_fig2'!$A$30:$A$32</c:f>
              <c:strCache>
                <c:ptCount val="3"/>
                <c:pt idx="0">
                  <c:v>non irrigants</c:v>
                </c:pt>
                <c:pt idx="1">
                  <c:v>irrigants</c:v>
                </c:pt>
                <c:pt idx="2">
                  <c:v>ensemble 
exploitations</c:v>
                </c:pt>
              </c:strCache>
            </c:strRef>
          </c:cat>
          <c:val>
            <c:numRef>
              <c:f>' fig1_fig2'!$C$30:$C$32</c:f>
              <c:numCache>
                <c:formatCode>#,##0</c:formatCode>
                <c:ptCount val="3"/>
                <c:pt idx="0">
                  <c:v>67496</c:v>
                </c:pt>
                <c:pt idx="1">
                  <c:v>15642</c:v>
                </c:pt>
                <c:pt idx="2">
                  <c:v>83138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8A-448E-9A05-33C825B3C32C}"/>
            </c:ext>
          </c:extLst>
        </c:ser>
        <c:ser>
          <c:idx val="2"/>
          <c:order val="2"/>
          <c:tx>
            <c:strRef>
              <c:f>' fig1_fig2'!$B$29</c:f>
              <c:strCache>
                <c:ptCount val="1"/>
                <c:pt idx="0">
                  <c:v>2000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 fig1_fig2'!$A$30:$A$32</c:f>
              <c:strCache>
                <c:ptCount val="3"/>
                <c:pt idx="0">
                  <c:v>non irrigants</c:v>
                </c:pt>
                <c:pt idx="1">
                  <c:v>irrigants</c:v>
                </c:pt>
                <c:pt idx="2">
                  <c:v>ensemble 
exploitations</c:v>
                </c:pt>
              </c:strCache>
            </c:strRef>
          </c:cat>
          <c:val>
            <c:numRef>
              <c:f>' fig1_fig2'!$B$30:$B$32</c:f>
              <c:numCache>
                <c:formatCode>#,##0</c:formatCode>
                <c:ptCount val="3"/>
                <c:pt idx="0">
                  <c:v>89765</c:v>
                </c:pt>
                <c:pt idx="1">
                  <c:v>20632</c:v>
                </c:pt>
                <c:pt idx="2">
                  <c:v>110397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8A-448E-9A05-33C825B3C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91903615"/>
        <c:axId val="391893631"/>
      </c:barChart>
      <c:catAx>
        <c:axId val="3919036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391893631"/>
        <c:crosses val="autoZero"/>
        <c:auto val="1"/>
        <c:lblAlgn val="ctr"/>
        <c:lblOffset val="100"/>
        <c:noMultiLvlLbl val="0"/>
      </c:catAx>
      <c:valAx>
        <c:axId val="391893631"/>
        <c:scaling>
          <c:orientation val="minMax"/>
          <c:max val="12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r>
                  <a:rPr lang="fr-FR"/>
                  <a:t>ha</a:t>
                </a:r>
              </a:p>
            </c:rich>
          </c:tx>
          <c:layout>
            <c:manualLayout>
              <c:xMode val="edge"/>
              <c:yMode val="edge"/>
              <c:x val="0.95773722823896157"/>
              <c:y val="0.784245961670452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Marianne" panose="02000000000000000000" pitchFamily="50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391903615"/>
        <c:crosses val="autoZero"/>
        <c:crossBetween val="between"/>
        <c:majorUnit val="3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799297698709164"/>
          <c:y val="0.89173528067769103"/>
          <c:w val="0.37232374444580352"/>
          <c:h val="7.7896583731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525767742067261"/>
          <c:y val="9.0359285291710459E-2"/>
          <c:w val="0.49968646915244552"/>
          <c:h val="0.7825969175216335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9F86"/>
            </a:solidFill>
            <a:ln>
              <a:noFill/>
            </a:ln>
            <a:effectLst/>
          </c:spPr>
          <c:invertIfNegative val="0"/>
          <c:dLbls>
            <c:numFmt formatCode="0&quot; &quot;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'fig8 '!$J$12:$J$20</c15:sqref>
                  </c15:fullRef>
                </c:ext>
              </c:extLst>
              <c:f>('fig8 '!$J$12:$J$17,'fig8 '!$J$19:$J$20)</c:f>
              <c:strCache>
                <c:ptCount val="8"/>
                <c:pt idx="0">
                  <c:v>soja</c:v>
                </c:pt>
                <c:pt idx="1">
                  <c:v>légumes destinés à la transformation </c:v>
                </c:pt>
                <c:pt idx="2">
                  <c:v>maïs grain et maïs semence </c:v>
                </c:pt>
                <c:pt idx="3">
                  <c:v>châtaignier</c:v>
                </c:pt>
                <c:pt idx="4">
                  <c:v>noyer</c:v>
                </c:pt>
                <c:pt idx="5">
                  <c:v>kiwi</c:v>
                </c:pt>
                <c:pt idx="6">
                  <c:v>noisetier (hors mycorhizé)</c:v>
                </c:pt>
                <c:pt idx="7">
                  <c:v>prunier d'Ente pour la transformation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'fig8 '!$I$12:$I$20</c15:sqref>
                  </c15:fullRef>
                </c:ext>
              </c:extLst>
              <c:f>('fig8 '!$I$12:$I$17,'fig8 '!$I$19:$I$20)</c:f>
              <c:numCache>
                <c:formatCode>0%</c:formatCode>
                <c:ptCount val="8"/>
                <c:pt idx="0">
                  <c:v>0.24233707309073563</c:v>
                </c:pt>
                <c:pt idx="1">
                  <c:v>0.25600205932326492</c:v>
                </c:pt>
                <c:pt idx="2">
                  <c:v>0.27974518174602048</c:v>
                </c:pt>
                <c:pt idx="3">
                  <c:v>0.28233991550118381</c:v>
                </c:pt>
                <c:pt idx="4">
                  <c:v>0.38507839633575114</c:v>
                </c:pt>
                <c:pt idx="5">
                  <c:v>0.53747978495563631</c:v>
                </c:pt>
                <c:pt idx="6">
                  <c:v>0.64985811428122542</c:v>
                </c:pt>
                <c:pt idx="7">
                  <c:v>0.89882565870434017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81-42EC-B9BC-D60FFAD49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022388047"/>
        <c:axId val="2022387215"/>
      </c:barChart>
      <c:catAx>
        <c:axId val="202238804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2022387215"/>
        <c:crosses val="autoZero"/>
        <c:auto val="1"/>
        <c:lblAlgn val="ctr"/>
        <c:lblOffset val="100"/>
        <c:noMultiLvlLbl val="0"/>
      </c:catAx>
      <c:valAx>
        <c:axId val="2022387215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 &quot;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2022388047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2244613007895401"/>
          <c:y val="9.8375041289299525E-2"/>
          <c:w val="0.58952953691379206"/>
          <c:h val="0.806066719081714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fig10_fig11!$B$40</c:f>
              <c:strCache>
                <c:ptCount val="1"/>
                <c:pt idx="0">
                  <c:v>surfaces irriguées (ha)</c:v>
                </c:pt>
              </c:strCache>
            </c:strRef>
          </c:tx>
          <c:spPr>
            <a:solidFill>
              <a:srgbClr val="96B52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fig10_fig11!$A$41:$A$49</c:f>
              <c:strCache>
                <c:ptCount val="9"/>
                <c:pt idx="0">
                  <c:v>prairies productives 
(pâturages et prés)</c:v>
                </c:pt>
                <c:pt idx="1">
                  <c:v>orges</c:v>
                </c:pt>
                <c:pt idx="2">
                  <c:v>blé dur</c:v>
                </c:pt>
                <c:pt idx="3">
                  <c:v>surfaces fourragères 
hors maïs fourrage</c:v>
                </c:pt>
                <c:pt idx="4">
                  <c:v>maïs fourrage</c:v>
                </c:pt>
                <c:pt idx="5">
                  <c:v>blé tendre</c:v>
                </c:pt>
                <c:pt idx="6">
                  <c:v>tournesol</c:v>
                </c:pt>
                <c:pt idx="7">
                  <c:v>soja</c:v>
                </c:pt>
                <c:pt idx="8">
                  <c:v>maïs grain</c:v>
                </c:pt>
              </c:strCache>
            </c:strRef>
          </c:cat>
          <c:val>
            <c:numRef>
              <c:f>fig10_fig11!$B$41:$B$49</c:f>
              <c:numCache>
                <c:formatCode>#,##0</c:formatCode>
                <c:ptCount val="9"/>
                <c:pt idx="0">
                  <c:v>5012.2299999999996</c:v>
                </c:pt>
                <c:pt idx="1">
                  <c:v>7026.4699999999993</c:v>
                </c:pt>
                <c:pt idx="2">
                  <c:v>7046.6900000000005</c:v>
                </c:pt>
                <c:pt idx="3">
                  <c:v>14577.649999999998</c:v>
                </c:pt>
                <c:pt idx="4">
                  <c:v>16432.89</c:v>
                </c:pt>
                <c:pt idx="5">
                  <c:v>18052.64</c:v>
                </c:pt>
                <c:pt idx="6">
                  <c:v>19301.27</c:v>
                </c:pt>
                <c:pt idx="7">
                  <c:v>19654.29</c:v>
                </c:pt>
                <c:pt idx="8">
                  <c:v>180492.39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10-4049-B2CF-D6245EAF7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62379024"/>
        <c:axId val="662383184"/>
      </c:barChart>
      <c:catAx>
        <c:axId val="6623790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62383184"/>
        <c:crosses val="autoZero"/>
        <c:auto val="1"/>
        <c:lblAlgn val="ctr"/>
        <c:lblOffset val="100"/>
        <c:tickMarkSkip val="1"/>
        <c:noMultiLvlLbl val="0"/>
      </c:catAx>
      <c:valAx>
        <c:axId val="662383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62379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233136482939631"/>
          <c:y val="0.21615196509947815"/>
          <c:w val="0.63984230096237971"/>
          <c:h val="0.709076948628263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fig10_fig11!$G$40</c:f>
              <c:strCache>
                <c:ptCount val="1"/>
                <c:pt idx="0">
                  <c:v>surfaces irriguées (ha)</c:v>
                </c:pt>
              </c:strCache>
            </c:strRef>
          </c:tx>
          <c:spPr>
            <a:solidFill>
              <a:srgbClr val="96B522"/>
            </a:solidFill>
            <a:ln>
              <a:noFill/>
            </a:ln>
            <a:effectLst/>
          </c:spPr>
          <c:invertIfNegative val="0"/>
          <c:dLbls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31 000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40-45C1-96AB-D8A57373F5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fig10_fig11!$F$41:$F$46</c:f>
              <c:strCache>
                <c:ptCount val="6"/>
                <c:pt idx="0">
                  <c:v>pommes de terre</c:v>
                </c:pt>
                <c:pt idx="1">
                  <c:v>vergers à noyaux</c:v>
                </c:pt>
                <c:pt idx="2">
                  <c:v>vergers à pépins</c:v>
                </c:pt>
                <c:pt idx="3">
                  <c:v>vergers à coque</c:v>
                </c:pt>
                <c:pt idx="4">
                  <c:v>maïs semences</c:v>
                </c:pt>
                <c:pt idx="5">
                  <c:v>légumes</c:v>
                </c:pt>
              </c:strCache>
            </c:strRef>
          </c:cat>
          <c:val>
            <c:numRef>
              <c:f>fig10_fig11!$G$41:$G$46</c:f>
              <c:numCache>
                <c:formatCode>#,##0</c:formatCode>
                <c:ptCount val="6"/>
                <c:pt idx="0">
                  <c:v>3356.46</c:v>
                </c:pt>
                <c:pt idx="1">
                  <c:v>7235.4500000000007</c:v>
                </c:pt>
                <c:pt idx="2">
                  <c:v>8421.24</c:v>
                </c:pt>
                <c:pt idx="3">
                  <c:v>10845.579999999998</c:v>
                </c:pt>
                <c:pt idx="4">
                  <c:v>30994.9</c:v>
                </c:pt>
                <c:pt idx="5">
                  <c:v>41846.589999999997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93-4B16-BC6C-20F06A1EC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62379024"/>
        <c:axId val="662383184"/>
      </c:barChart>
      <c:catAx>
        <c:axId val="6623790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62383184"/>
        <c:crosses val="autoZero"/>
        <c:auto val="1"/>
        <c:lblAlgn val="ctr"/>
        <c:lblOffset val="100"/>
        <c:noMultiLvlLbl val="0"/>
      </c:catAx>
      <c:valAx>
        <c:axId val="662383184"/>
        <c:scaling>
          <c:orientation val="minMax"/>
          <c:max val="500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62379024"/>
        <c:crosses val="autoZero"/>
        <c:crossBetween val="between"/>
        <c:majorUnit val="10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5129068241469816"/>
          <c:y val="9.8375041289299525E-2"/>
          <c:w val="0.47732742782152232"/>
          <c:h val="0.802553324749954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fig10_fig11!$C$40</c:f>
              <c:strCache>
                <c:ptCount val="1"/>
                <c:pt idx="0">
                  <c:v>taux irrigation (%)</c:v>
                </c:pt>
              </c:strCache>
            </c:strRef>
          </c:tx>
          <c:spPr>
            <a:solidFill>
              <a:srgbClr val="91AE4F"/>
            </a:solidFill>
            <a:ln>
              <a:noFill/>
            </a:ln>
            <a:effectLst/>
          </c:spPr>
          <c:invertIfNegative val="0"/>
          <c:dLbls>
            <c:numFmt formatCode="0&quot; &quot;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fig10_fig11!$A$41:$A$49</c:f>
              <c:strCache>
                <c:ptCount val="9"/>
                <c:pt idx="0">
                  <c:v>prairies productives 
(pâturages et prés)</c:v>
                </c:pt>
                <c:pt idx="1">
                  <c:v>orges</c:v>
                </c:pt>
                <c:pt idx="2">
                  <c:v>blé dur</c:v>
                </c:pt>
                <c:pt idx="3">
                  <c:v>surfaces fourragères 
hors maïs fourrage</c:v>
                </c:pt>
                <c:pt idx="4">
                  <c:v>maïs fourrage</c:v>
                </c:pt>
                <c:pt idx="5">
                  <c:v>blé tendre</c:v>
                </c:pt>
                <c:pt idx="6">
                  <c:v>tournesol</c:v>
                </c:pt>
                <c:pt idx="7">
                  <c:v>soja</c:v>
                </c:pt>
                <c:pt idx="8">
                  <c:v>maïs grain</c:v>
                </c:pt>
              </c:strCache>
            </c:strRef>
          </c:cat>
          <c:val>
            <c:numRef>
              <c:f>fig10_fig11!$C$41:$C$49</c:f>
              <c:numCache>
                <c:formatCode>0%</c:formatCode>
                <c:ptCount val="9"/>
                <c:pt idx="0">
                  <c:v>4.2779586163197141E-3</c:v>
                </c:pt>
                <c:pt idx="1">
                  <c:v>4.3785523116318691E-2</c:v>
                </c:pt>
                <c:pt idx="2">
                  <c:v>0.19272313052800857</c:v>
                </c:pt>
                <c:pt idx="3">
                  <c:v>6.1510019036158152E-2</c:v>
                </c:pt>
                <c:pt idx="4">
                  <c:v>0.16327630663402246</c:v>
                </c:pt>
                <c:pt idx="5">
                  <c:v>5.0271123621700539E-2</c:v>
                </c:pt>
                <c:pt idx="6">
                  <c:v>7.7192259909474245E-2</c:v>
                </c:pt>
                <c:pt idx="7">
                  <c:v>0.43479114007217945</c:v>
                </c:pt>
                <c:pt idx="8">
                  <c:v>0.39652882267649964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98-4070-B626-0FF3818A7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62379024"/>
        <c:axId val="662383184"/>
      </c:barChart>
      <c:catAx>
        <c:axId val="6623790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62383184"/>
        <c:crosses val="autoZero"/>
        <c:auto val="1"/>
        <c:lblAlgn val="ctr"/>
        <c:lblOffset val="100"/>
        <c:noMultiLvlLbl val="0"/>
      </c:catAx>
      <c:valAx>
        <c:axId val="662383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 &quot;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62379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955358705161854"/>
          <c:y val="0.17566971658803487"/>
          <c:w val="0.61762007874015745"/>
          <c:h val="0.7182318607876975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fig10_fig11!$H$40</c:f>
              <c:strCache>
                <c:ptCount val="1"/>
                <c:pt idx="0">
                  <c:v>taux irrigation (%)</c:v>
                </c:pt>
              </c:strCache>
            </c:strRef>
          </c:tx>
          <c:spPr>
            <a:solidFill>
              <a:srgbClr val="009F79"/>
            </a:solidFill>
            <a:ln>
              <a:noFill/>
            </a:ln>
            <a:effectLst/>
          </c:spPr>
          <c:invertIfNegative val="0"/>
          <c:dLbls>
            <c:numFmt formatCode="0&quot; &quot;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fig10_fig11!$F$41:$F$46</c:f>
              <c:strCache>
                <c:ptCount val="6"/>
                <c:pt idx="0">
                  <c:v>pommes de terre</c:v>
                </c:pt>
                <c:pt idx="1">
                  <c:v>vergers à noyaux</c:v>
                </c:pt>
                <c:pt idx="2">
                  <c:v>vergers à pépins</c:v>
                </c:pt>
                <c:pt idx="3">
                  <c:v>vergers à coque</c:v>
                </c:pt>
                <c:pt idx="4">
                  <c:v>maïs semences</c:v>
                </c:pt>
                <c:pt idx="5">
                  <c:v>légumes</c:v>
                </c:pt>
              </c:strCache>
            </c:strRef>
          </c:cat>
          <c:val>
            <c:numRef>
              <c:f>fig10_fig11!$H$41:$H$46</c:f>
              <c:numCache>
                <c:formatCode>0%</c:formatCode>
                <c:ptCount val="6"/>
                <c:pt idx="0">
                  <c:v>0.82509052382134673</c:v>
                </c:pt>
                <c:pt idx="1">
                  <c:v>0.60605210299983425</c:v>
                </c:pt>
                <c:pt idx="2">
                  <c:v>0.80168538577094206</c:v>
                </c:pt>
                <c:pt idx="3">
                  <c:v>0.50461128165807001</c:v>
                </c:pt>
                <c:pt idx="4">
                  <c:v>1</c:v>
                </c:pt>
                <c:pt idx="5">
                  <c:v>0.88081932765591819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BC-44BB-9552-DF4108FE3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62379024"/>
        <c:axId val="662383184"/>
      </c:barChart>
      <c:catAx>
        <c:axId val="6623790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62383184"/>
        <c:crosses val="autoZero"/>
        <c:auto val="1"/>
        <c:lblAlgn val="ctr"/>
        <c:lblOffset val="100"/>
        <c:noMultiLvlLbl val="0"/>
      </c:catAx>
      <c:valAx>
        <c:axId val="662383184"/>
        <c:scaling>
          <c:orientation val="minMax"/>
          <c:max val="1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 &quot;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6237902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282314704111091E-2"/>
          <c:y val="3.2780367903843942E-2"/>
          <c:w val="0.51235987820035356"/>
          <c:h val="0.86539234182198643"/>
        </c:manualLayout>
      </c:layout>
      <c:barChart>
        <c:barDir val="col"/>
        <c:grouping val="stacked"/>
        <c:varyColors val="0"/>
        <c:ser>
          <c:idx val="20"/>
          <c:order val="2"/>
          <c:tx>
            <c:strRef>
              <c:f>fig12_fig13!$A$64</c:f>
              <c:strCache>
                <c:ptCount val="1"/>
                <c:pt idx="0">
                  <c:v>vergers</c:v>
                </c:pt>
              </c:strCache>
            </c:strRef>
          </c:tx>
          <c:spPr>
            <a:solidFill>
              <a:schemeClr val="accent3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fig12_fig13!$B$41:$D$41</c:f>
              <c:strCache>
                <c:ptCount val="3"/>
                <c:pt idx="0">
                  <c:v>2000/2010</c:v>
                </c:pt>
                <c:pt idx="1">
                  <c:v>2010/2020</c:v>
                </c:pt>
                <c:pt idx="2">
                  <c:v>2000/2020</c:v>
                </c:pt>
              </c:strCache>
            </c:strRef>
          </c:cat>
          <c:val>
            <c:numRef>
              <c:f>fig_12_13!#REF!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F-14DA-4C7D-A4C6-7F9AAD9A56E1}"/>
            </c:ext>
          </c:extLst>
        </c:ser>
        <c:ser>
          <c:idx val="2"/>
          <c:order val="3"/>
          <c:tx>
            <c:strRef>
              <c:f>fig12_fig13!$A$45</c:f>
              <c:strCache>
                <c:ptCount val="1"/>
                <c:pt idx="0">
                  <c:v>maïs grain et semences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fig12_fig13!$B$41:$D$41</c:f>
              <c:strCache>
                <c:ptCount val="3"/>
                <c:pt idx="0">
                  <c:v>2000/2010</c:v>
                </c:pt>
                <c:pt idx="1">
                  <c:v>2010/2020</c:v>
                </c:pt>
                <c:pt idx="2">
                  <c:v>2000/2020</c:v>
                </c:pt>
              </c:strCache>
            </c:strRef>
          </c:cat>
          <c:val>
            <c:numRef>
              <c:f>fig12_fig13!$B$45:$D$45</c:f>
              <c:numCache>
                <c:formatCode>0</c:formatCode>
                <c:ptCount val="3"/>
                <c:pt idx="0">
                  <c:v>-55.334690000000002</c:v>
                </c:pt>
                <c:pt idx="1">
                  <c:v>-47.205769999999987</c:v>
                </c:pt>
                <c:pt idx="2">
                  <c:v>-102.54046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DA-4C7D-A4C6-7F9AAD9A56E1}"/>
            </c:ext>
          </c:extLst>
        </c:ser>
        <c:ser>
          <c:idx val="8"/>
          <c:order val="4"/>
          <c:tx>
            <c:strRef>
              <c:f>fig12_fig13!$A$51</c:f>
              <c:strCache>
                <c:ptCount val="1"/>
                <c:pt idx="0">
                  <c:v>protéagineux et légumes secs</c:v>
                </c:pt>
              </c:strCache>
            </c:strRef>
          </c:tx>
          <c:spPr>
            <a:solidFill>
              <a:schemeClr val="bg2">
                <a:lumMod val="50000"/>
                <a:alpha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DA-4C7D-A4C6-7F9AAD9A56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fig12_fig13!$B$41:$D$41</c:f>
              <c:strCache>
                <c:ptCount val="3"/>
                <c:pt idx="0">
                  <c:v>2000/2010</c:v>
                </c:pt>
                <c:pt idx="1">
                  <c:v>2010/2020</c:v>
                </c:pt>
                <c:pt idx="2">
                  <c:v>2000/2020</c:v>
                </c:pt>
              </c:strCache>
            </c:strRef>
          </c:cat>
          <c:val>
            <c:numRef>
              <c:f>fig12_fig13!$B$51:$D$51</c:f>
              <c:numCache>
                <c:formatCode>0</c:formatCode>
                <c:ptCount val="3"/>
                <c:pt idx="0">
                  <c:v>-8.5605799999999999</c:v>
                </c:pt>
                <c:pt idx="1">
                  <c:v>-0.17590999999999984</c:v>
                </c:pt>
                <c:pt idx="2">
                  <c:v>-8.7364899999999999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14DA-4C7D-A4C6-7F9AAD9A56E1}"/>
            </c:ext>
          </c:extLst>
        </c:ser>
        <c:ser>
          <c:idx val="9"/>
          <c:order val="5"/>
          <c:tx>
            <c:strRef>
              <c:f>fig12_fig13!$A$52</c:f>
              <c:strCache>
                <c:ptCount val="1"/>
                <c:pt idx="0">
                  <c:v>maïs fourrage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fig12_fig13!$B$41:$D$41</c:f>
              <c:strCache>
                <c:ptCount val="3"/>
                <c:pt idx="0">
                  <c:v>2000/2010</c:v>
                </c:pt>
                <c:pt idx="1">
                  <c:v>2010/2020</c:v>
                </c:pt>
                <c:pt idx="2">
                  <c:v>2000/2020</c:v>
                </c:pt>
              </c:strCache>
            </c:strRef>
          </c:cat>
          <c:val>
            <c:numRef>
              <c:f>fig12_fig13!$B$52:$D$52</c:f>
              <c:numCache>
                <c:formatCode>0</c:formatCode>
                <c:ptCount val="3"/>
                <c:pt idx="0">
                  <c:v>-3.2777500000000002</c:v>
                </c:pt>
                <c:pt idx="1">
                  <c:v>-6.1605600000000011</c:v>
                </c:pt>
                <c:pt idx="2">
                  <c:v>-9.4383100000000013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DA-4C7D-A4C6-7F9AAD9A56E1}"/>
            </c:ext>
          </c:extLst>
        </c:ser>
        <c:ser>
          <c:idx val="15"/>
          <c:order val="6"/>
          <c:tx>
            <c:strRef>
              <c:f>fig12_fig13!$A$58</c:f>
              <c:strCache>
                <c:ptCount val="1"/>
                <c:pt idx="0">
                  <c:v>fruits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DA-4C7D-A4C6-7F9AAD9A56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fig12_fig13!$B$41:$D$41</c:f>
              <c:strCache>
                <c:ptCount val="3"/>
                <c:pt idx="0">
                  <c:v>2000/2010</c:v>
                </c:pt>
                <c:pt idx="1">
                  <c:v>2010/2020</c:v>
                </c:pt>
                <c:pt idx="2">
                  <c:v>2000/2020</c:v>
                </c:pt>
              </c:strCache>
            </c:strRef>
          </c:cat>
          <c:val>
            <c:numRef>
              <c:f>fig12_fig13!$B$58:$D$58</c:f>
              <c:numCache>
                <c:formatCode>0</c:formatCode>
                <c:ptCount val="3"/>
                <c:pt idx="0">
                  <c:v>1.1707400000000017</c:v>
                </c:pt>
                <c:pt idx="1">
                  <c:v>7.3385400000000045</c:v>
                </c:pt>
                <c:pt idx="2">
                  <c:v>8.5092800000000057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4DA-4C7D-A4C6-7F9AAD9A56E1}"/>
            </c:ext>
          </c:extLst>
        </c:ser>
        <c:ser>
          <c:idx val="11"/>
          <c:order val="7"/>
          <c:tx>
            <c:strRef>
              <c:f>fig12_fig13!$A$54</c:f>
              <c:strCache>
                <c:ptCount val="1"/>
                <c:pt idx="0">
                  <c:v>légumes frais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fig12_fig13!$B$41:$D$41</c:f>
              <c:strCache>
                <c:ptCount val="3"/>
                <c:pt idx="0">
                  <c:v>2000/2010</c:v>
                </c:pt>
                <c:pt idx="1">
                  <c:v>2010/2020</c:v>
                </c:pt>
                <c:pt idx="2">
                  <c:v>2000/2020</c:v>
                </c:pt>
              </c:strCache>
            </c:strRef>
          </c:cat>
          <c:val>
            <c:numRef>
              <c:f>fig12_fig13!$B$54:$D$54</c:f>
              <c:numCache>
                <c:formatCode>0</c:formatCode>
                <c:ptCount val="3"/>
                <c:pt idx="0">
                  <c:v>-5.4121600000000001</c:v>
                </c:pt>
                <c:pt idx="1">
                  <c:v>9.675539999999998</c:v>
                </c:pt>
                <c:pt idx="2">
                  <c:v>4.2633799999999971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DA-4C7D-A4C6-7F9AAD9A56E1}"/>
            </c:ext>
          </c:extLst>
        </c:ser>
        <c:ser>
          <c:idx val="10"/>
          <c:order val="9"/>
          <c:tx>
            <c:strRef>
              <c:f>fig12_fig13!$A$53</c:f>
              <c:strCache>
                <c:ptCount val="1"/>
                <c:pt idx="0">
                  <c:v>surfaces fourragères hors maïs fourrage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DA-4C7D-A4C6-7F9AAD9A56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fig12_fig13!$B$41:$D$41</c:f>
              <c:strCache>
                <c:ptCount val="3"/>
                <c:pt idx="0">
                  <c:v>2000/2010</c:v>
                </c:pt>
                <c:pt idx="1">
                  <c:v>2010/2020</c:v>
                </c:pt>
                <c:pt idx="2">
                  <c:v>2000/2020</c:v>
                </c:pt>
              </c:strCache>
            </c:strRef>
          </c:cat>
          <c:val>
            <c:numRef>
              <c:f>fig12_fig13!$B$53:$D$53</c:f>
              <c:numCache>
                <c:formatCode>0</c:formatCode>
                <c:ptCount val="3"/>
                <c:pt idx="0">
                  <c:v>-1.0976400000000031</c:v>
                </c:pt>
                <c:pt idx="1">
                  <c:v>9.2743899999999986</c:v>
                </c:pt>
                <c:pt idx="2">
                  <c:v>8.1767499999999966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9-14DA-4C7D-A4C6-7F9AAD9A56E1}"/>
            </c:ext>
          </c:extLst>
        </c:ser>
        <c:ser>
          <c:idx val="7"/>
          <c:order val="10"/>
          <c:tx>
            <c:strRef>
              <c:f>fig12_fig13!$A$50</c:f>
              <c:strCache>
                <c:ptCount val="1"/>
                <c:pt idx="0">
                  <c:v>oléagineux</c:v>
                </c:pt>
              </c:strCache>
            </c:strRef>
          </c:tx>
          <c:spPr>
            <a:solidFill>
              <a:srgbClr val="FFCCFF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DA-4C7D-A4C6-7F9AAD9A56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fig12_fig13!$B$41:$D$41</c:f>
              <c:strCache>
                <c:ptCount val="3"/>
                <c:pt idx="0">
                  <c:v>2000/2010</c:v>
                </c:pt>
                <c:pt idx="1">
                  <c:v>2010/2020</c:v>
                </c:pt>
                <c:pt idx="2">
                  <c:v>2000/2020</c:v>
                </c:pt>
              </c:strCache>
            </c:strRef>
          </c:cat>
          <c:val>
            <c:numRef>
              <c:f>fig12_fig13!$B$50:$D$50</c:f>
              <c:numCache>
                <c:formatCode>0</c:formatCode>
                <c:ptCount val="3"/>
                <c:pt idx="0">
                  <c:v>5.2731900000000005</c:v>
                </c:pt>
                <c:pt idx="1">
                  <c:v>30.201419999999999</c:v>
                </c:pt>
                <c:pt idx="2">
                  <c:v>35.474609999999998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B-14DA-4C7D-A4C6-7F9AAD9A56E1}"/>
            </c:ext>
          </c:extLst>
        </c:ser>
        <c:ser>
          <c:idx val="16"/>
          <c:order val="13"/>
          <c:tx>
            <c:strRef>
              <c:f>fig12_fig13!$A$65</c:f>
              <c:strCache>
                <c:ptCount val="1"/>
                <c:pt idx="0">
                  <c:v>vergers à noyaux 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fig12_fig13!$B$41:$D$41</c:f>
              <c:strCache>
                <c:ptCount val="3"/>
                <c:pt idx="0">
                  <c:v>2000/2010</c:v>
                </c:pt>
                <c:pt idx="1">
                  <c:v>2010/2020</c:v>
                </c:pt>
                <c:pt idx="2">
                  <c:v>2000/2020</c:v>
                </c:pt>
              </c:strCache>
            </c:strRef>
          </c:cat>
          <c:val>
            <c:numRef>
              <c:f>fig_12_13!#REF!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3-14DA-4C7D-A4C6-7F9AAD9A56E1}"/>
            </c:ext>
          </c:extLst>
        </c:ser>
        <c:ser>
          <c:idx val="17"/>
          <c:order val="14"/>
          <c:tx>
            <c:strRef>
              <c:f>fig12_fig13!$A$66</c:f>
              <c:strCache>
                <c:ptCount val="1"/>
                <c:pt idx="0">
                  <c:v>vergers à pépins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fig12_fig13!$B$41:$D$41</c:f>
              <c:strCache>
                <c:ptCount val="3"/>
                <c:pt idx="0">
                  <c:v>2000/2010</c:v>
                </c:pt>
                <c:pt idx="1">
                  <c:v>2010/2020</c:v>
                </c:pt>
                <c:pt idx="2">
                  <c:v>2000/2020</c:v>
                </c:pt>
              </c:strCache>
            </c:strRef>
          </c:cat>
          <c:val>
            <c:numRef>
              <c:f>fig_12_13!#REF!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4-14DA-4C7D-A4C6-7F9AAD9A56E1}"/>
            </c:ext>
          </c:extLst>
        </c:ser>
        <c:ser>
          <c:idx val="18"/>
          <c:order val="15"/>
          <c:tx>
            <c:strRef>
              <c:f>fig12_fig13!$A$67</c:f>
              <c:strCache>
                <c:ptCount val="1"/>
                <c:pt idx="0">
                  <c:v>vergers à coque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fig12_fig13!$B$41:$D$41</c:f>
              <c:strCache>
                <c:ptCount val="3"/>
                <c:pt idx="0">
                  <c:v>2000/2010</c:v>
                </c:pt>
                <c:pt idx="1">
                  <c:v>2010/2020</c:v>
                </c:pt>
                <c:pt idx="2">
                  <c:v>2000/2020</c:v>
                </c:pt>
              </c:strCache>
            </c:strRef>
          </c:cat>
          <c:val>
            <c:numRef>
              <c:f>fig_12_13!#REF!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5-14DA-4C7D-A4C6-7F9AAD9A56E1}"/>
            </c:ext>
          </c:extLst>
        </c:ser>
        <c:ser>
          <c:idx val="19"/>
          <c:order val="16"/>
          <c:tx>
            <c:strRef>
              <c:f>fig12_fig13!$A$68</c:f>
              <c:strCache>
                <c:ptCount val="1"/>
                <c:pt idx="0">
                  <c:v>petits fruits</c:v>
                </c:pt>
              </c:strCache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fig12_fig13!$B$41:$D$41</c:f>
              <c:strCache>
                <c:ptCount val="3"/>
                <c:pt idx="0">
                  <c:v>2000/2010</c:v>
                </c:pt>
                <c:pt idx="1">
                  <c:v>2010/2020</c:v>
                </c:pt>
                <c:pt idx="2">
                  <c:v>2000/2020</c:v>
                </c:pt>
              </c:strCache>
            </c:strRef>
          </c:cat>
          <c:val>
            <c:numRef>
              <c:f>fig_12_13!#REF!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6-14DA-4C7D-A4C6-7F9AAD9A56E1}"/>
            </c:ext>
          </c:extLst>
        </c:ser>
        <c:ser>
          <c:idx val="3"/>
          <c:order val="20"/>
          <c:tx>
            <c:strRef>
              <c:f>fig12_fig13!$A$46</c:f>
              <c:strCache>
                <c:ptCount val="1"/>
                <c:pt idx="0">
                  <c:v>céréales hors maïs 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fig12_fig13!$B$41:$D$41</c:f>
              <c:strCache>
                <c:ptCount val="3"/>
                <c:pt idx="0">
                  <c:v>2000/2010</c:v>
                </c:pt>
                <c:pt idx="1">
                  <c:v>2010/2020</c:v>
                </c:pt>
                <c:pt idx="2">
                  <c:v>2000/2020</c:v>
                </c:pt>
              </c:strCache>
            </c:strRef>
          </c:cat>
          <c:val>
            <c:numRef>
              <c:f>fig12_fig13!$B$46:$D$46</c:f>
              <c:numCache>
                <c:formatCode>0</c:formatCode>
                <c:ptCount val="3"/>
                <c:pt idx="0">
                  <c:v>20.427489999999992</c:v>
                </c:pt>
                <c:pt idx="1">
                  <c:v>4.5052099999999626</c:v>
                </c:pt>
                <c:pt idx="2">
                  <c:v>24.932699999999954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4DA-4C7D-A4C6-7F9AAD9A5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34688480"/>
        <c:axId val="334695968"/>
        <c:extLst>
          <c:ext xmlns:c15="http://schemas.microsoft.com/office/drawing/2012/chart" uri="{02D57815-91ED-43cb-92C2-25804820EDAC}">
            <c15:filteredBar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fig12_fig13!$A$43</c15:sqref>
                        </c15:formulaRef>
                      </c:ext>
                    </c:extLst>
                    <c:strCache>
                      <c:ptCount val="1"/>
                      <c:pt idx="0">
                        <c:v>blé dur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fig12_fig13!$B$41:$D$41</c15:sqref>
                        </c15:formulaRef>
                      </c:ext>
                    </c:extLst>
                    <c:strCache>
                      <c:ptCount val="3"/>
                      <c:pt idx="0">
                        <c:v>2000/2010</c:v>
                      </c:pt>
                      <c:pt idx="1">
                        <c:v>2010/2020</c:v>
                      </c:pt>
                      <c:pt idx="2">
                        <c:v>2000/2020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fig12_fig13!$B$43:$D$43</c15:sqref>
                        </c15:formulaRef>
                      </c:ext>
                    </c:extLst>
                    <c:numCache>
                      <c:formatCode>0</c:formatCode>
                      <c:ptCount val="3"/>
                      <c:pt idx="0">
                        <c:v>8.2710699999999999</c:v>
                      </c:pt>
                      <c:pt idx="1">
                        <c:v>-2.2667099999999993</c:v>
                      </c:pt>
                      <c:pt idx="2">
                        <c:v>6.0043600000000001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D-14DA-4C7D-A4C6-7F9AAD9A56E1}"/>
                  </c:ext>
                </c:extLst>
              </c15:ser>
            </c15:filteredBarSeries>
            <c15:filteredBarSeries>
              <c15:ser>
                <c:idx val="4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fig12_fig13!$A$47</c15:sqref>
                        </c15:formulaRef>
                      </c:ext>
                    </c:extLst>
                    <c:strCache>
                      <c:ptCount val="1"/>
                      <c:pt idx="0">
                        <c:v>céréales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fig12_fig13!$B$41:$D$41</c15:sqref>
                        </c15:formulaRef>
                      </c:ext>
                    </c:extLst>
                    <c:strCache>
                      <c:ptCount val="3"/>
                      <c:pt idx="0">
                        <c:v>2000/2010</c:v>
                      </c:pt>
                      <c:pt idx="1">
                        <c:v>2010/2020</c:v>
                      </c:pt>
                      <c:pt idx="2">
                        <c:v>2000/2020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fig12_fig13!$B$47:$D$47</c15:sqref>
                        </c15:formulaRef>
                      </c:ext>
                    </c:extLst>
                    <c:numCache>
                      <c:formatCode>0</c:formatCode>
                      <c:ptCount val="3"/>
                      <c:pt idx="0">
                        <c:v>-34.90720000000001</c:v>
                      </c:pt>
                      <c:pt idx="1">
                        <c:v>-42.700560000000024</c:v>
                      </c:pt>
                      <c:pt idx="2">
                        <c:v>-77.607760000000042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14DA-4C7D-A4C6-7F9AAD9A56E1}"/>
                  </c:ext>
                </c:extLst>
              </c15:ser>
            </c15:filteredBarSeries>
            <c15:filteredBarSeries>
              <c15:ser>
                <c:idx val="12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fig12_fig13!$A$55</c15:sqref>
                        </c15:formulaRef>
                      </c:ext>
                    </c:extLst>
                    <c:strCache>
                      <c:ptCount val="1"/>
                      <c:pt idx="0">
                        <c:v>pommes de terre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fig12_fig13!$B$41:$D$41</c15:sqref>
                        </c15:formulaRef>
                      </c:ext>
                    </c:extLst>
                    <c:strCache>
                      <c:ptCount val="3"/>
                      <c:pt idx="0">
                        <c:v>2000/2010</c:v>
                      </c:pt>
                      <c:pt idx="1">
                        <c:v>2010/2020</c:v>
                      </c:pt>
                      <c:pt idx="2">
                        <c:v>2000/2020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fig12_fig13!$B$55:$D$55</c15:sqref>
                        </c15:formulaRef>
                      </c:ext>
                    </c:extLst>
                    <c:numCache>
                      <c:formatCode>0</c:formatCode>
                      <c:ptCount val="3"/>
                      <c:pt idx="0">
                        <c:v>-1.0567400000000002</c:v>
                      </c:pt>
                      <c:pt idx="1">
                        <c:v>1.2413000000000003</c:v>
                      </c:pt>
                      <c:pt idx="2">
                        <c:v>0.18455999999999995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14DA-4C7D-A4C6-7F9AAD9A56E1}"/>
                  </c:ext>
                </c:extLst>
              </c15:ser>
            </c15:filteredBarSeries>
            <c15:filteredBarSeries>
              <c15:ser>
                <c:idx val="13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fig12_fig13!$A$56</c15:sqref>
                        </c15:formulaRef>
                      </c:ext>
                    </c:extLst>
                    <c:strCache>
                      <c:ptCount val="1"/>
                      <c:pt idx="0">
                        <c:v>légumes et pdt</c:v>
                      </c:pt>
                    </c:strCache>
                  </c:strRef>
                </c:tx>
                <c:spPr>
                  <a:solidFill>
                    <a:schemeClr val="accent2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fig12_fig13!$B$41:$D$41</c15:sqref>
                        </c15:formulaRef>
                      </c:ext>
                    </c:extLst>
                    <c:strCache>
                      <c:ptCount val="3"/>
                      <c:pt idx="0">
                        <c:v>2000/2010</c:v>
                      </c:pt>
                      <c:pt idx="1">
                        <c:v>2010/2020</c:v>
                      </c:pt>
                      <c:pt idx="2">
                        <c:v>2000/2020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fig12_fig13!$B$56:$D$56</c15:sqref>
                        </c15:formulaRef>
                      </c:ext>
                    </c:extLst>
                    <c:numCache>
                      <c:formatCode>0</c:formatCode>
                      <c:ptCount val="3"/>
                      <c:pt idx="0">
                        <c:v>-6.4689000000000014</c:v>
                      </c:pt>
                      <c:pt idx="1">
                        <c:v>10.916839999999997</c:v>
                      </c:pt>
                      <c:pt idx="2">
                        <c:v>4.4479399999999947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14DA-4C7D-A4C6-7F9AAD9A56E1}"/>
                  </c:ext>
                </c:extLst>
              </c15:ser>
            </c15:filteredBarSeries>
            <c15:filteredBarSeries>
              <c15:ser>
                <c:idx val="14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fig12_fig13!$A$57</c15:sqref>
                        </c15:formulaRef>
                      </c:ext>
                    </c:extLst>
                    <c:strCache>
                      <c:ptCount val="1"/>
                      <c:pt idx="0">
                        <c:v>vignes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fig12_fig13!$B$41:$D$41</c15:sqref>
                        </c15:formulaRef>
                      </c:ext>
                    </c:extLst>
                    <c:strCache>
                      <c:ptCount val="3"/>
                      <c:pt idx="0">
                        <c:v>2000/2010</c:v>
                      </c:pt>
                      <c:pt idx="1">
                        <c:v>2010/2020</c:v>
                      </c:pt>
                      <c:pt idx="2">
                        <c:v>2000/2020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fig12_fig13!$B$57:$D$57</c15:sqref>
                        </c15:formulaRef>
                      </c:ext>
                    </c:extLst>
                    <c:numCache>
                      <c:formatCode>0</c:formatCode>
                      <c:ptCount val="3"/>
                      <c:pt idx="0">
                        <c:v>9.5480000000000009E-2</c:v>
                      </c:pt>
                      <c:pt idx="1">
                        <c:v>1.1201500000000002</c:v>
                      </c:pt>
                      <c:pt idx="2">
                        <c:v>1.2156300000000002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14DA-4C7D-A4C6-7F9AAD9A56E1}"/>
                  </c:ext>
                </c:extLst>
              </c15:ser>
            </c15:filteredBarSeries>
            <c15:filteredBarSeries>
              <c15:ser>
                <c:idx val="0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fig12_fig13!$A$42</c15:sqref>
                        </c15:formulaRef>
                      </c:ext>
                    </c:extLst>
                    <c:strCache>
                      <c:ptCount val="1"/>
                      <c:pt idx="0">
                        <c:v>blé tendre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fig12_fig13!$B$41:$D$41</c15:sqref>
                        </c15:formulaRef>
                      </c:ext>
                    </c:extLst>
                    <c:strCache>
                      <c:ptCount val="3"/>
                      <c:pt idx="0">
                        <c:v>2000/2010</c:v>
                      </c:pt>
                      <c:pt idx="1">
                        <c:v>2010/2020</c:v>
                      </c:pt>
                      <c:pt idx="2">
                        <c:v>2000/2020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fig12_fig13!$B$42:$D$42</c15:sqref>
                        </c15:formulaRef>
                      </c:ext>
                    </c:extLst>
                    <c:numCache>
                      <c:formatCode>0</c:formatCode>
                      <c:ptCount val="3"/>
                      <c:pt idx="0">
                        <c:v>16.526250000000001</c:v>
                      </c:pt>
                      <c:pt idx="1">
                        <c:v>0.87859999999999849</c:v>
                      </c:pt>
                      <c:pt idx="2">
                        <c:v>17.40485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14DA-4C7D-A4C6-7F9AAD9A56E1}"/>
                  </c:ext>
                </c:extLst>
              </c15:ser>
            </c15:filteredBarSeries>
            <c15:filteredBarSeries>
              <c15:ser>
                <c:idx val="6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fig12_fig13!$A$49</c15:sqref>
                        </c15:formulaRef>
                      </c:ext>
                    </c:extLst>
                    <c:strCache>
                      <c:ptCount val="1"/>
                      <c:pt idx="0">
                        <c:v>soja</c:v>
                      </c:pt>
                    </c:strCache>
                  </c:strRef>
                </c:tx>
                <c:spPr>
                  <a:solidFill>
                    <a:schemeClr val="accent1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Marianne" panose="02000000000000000000" pitchFamily="50" charset="0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fig12_fig13!$B$41:$D$41</c15:sqref>
                        </c15:formulaRef>
                      </c:ext>
                    </c:extLst>
                    <c:strCache>
                      <c:ptCount val="3"/>
                      <c:pt idx="0">
                        <c:v>2000/2010</c:v>
                      </c:pt>
                      <c:pt idx="1">
                        <c:v>2010/2020</c:v>
                      </c:pt>
                      <c:pt idx="2">
                        <c:v>2000/2020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fig12_fig13!$B$49:$D$49</c15:sqref>
                        </c15:formulaRef>
                      </c:ext>
                    </c:extLst>
                    <c:numCache>
                      <c:formatCode>0</c:formatCode>
                      <c:ptCount val="3"/>
                      <c:pt idx="0">
                        <c:v>-0.8191499999999996</c:v>
                      </c:pt>
                      <c:pt idx="1">
                        <c:v>14.150040000000001</c:v>
                      </c:pt>
                      <c:pt idx="2">
                        <c:v>13.330890000000002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8-14DA-4C7D-A4C6-7F9AAD9A56E1}"/>
                  </c:ext>
                </c:extLst>
              </c15:ser>
            </c15:filteredBarSeries>
            <c15:filteredBarSeries>
              <c15:ser>
                <c:idx val="5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fig12_fig13!$A$48</c15:sqref>
                        </c15:formulaRef>
                      </c:ext>
                    </c:extLst>
                    <c:strCache>
                      <c:ptCount val="1"/>
                      <c:pt idx="0">
                        <c:v>tournesol</c:v>
                      </c:pt>
                    </c:strCache>
                  </c:strRef>
                </c:tx>
                <c:spPr>
                  <a:solidFill>
                    <a:srgbClr val="FFC000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Marianne" panose="02000000000000000000" pitchFamily="50" charset="0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fig12_fig13!$B$41:$D$41</c15:sqref>
                        </c15:formulaRef>
                      </c:ext>
                    </c:extLst>
                    <c:strCache>
                      <c:ptCount val="3"/>
                      <c:pt idx="0">
                        <c:v>2000/2010</c:v>
                      </c:pt>
                      <c:pt idx="1">
                        <c:v>2010/2020</c:v>
                      </c:pt>
                      <c:pt idx="2">
                        <c:v>2000/2020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fig12_fig13!$B$48:$D$48</c15:sqref>
                        </c15:formulaRef>
                      </c:ext>
                    </c:extLst>
                    <c:numCache>
                      <c:formatCode>0</c:formatCode>
                      <c:ptCount val="3"/>
                      <c:pt idx="0">
                        <c:v>5.3639099999999997</c:v>
                      </c:pt>
                      <c:pt idx="1">
                        <c:v>12.067270000000001</c:v>
                      </c:pt>
                      <c:pt idx="2">
                        <c:v>17.431180000000001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9-14DA-4C7D-A4C6-7F9AAD9A56E1}"/>
                  </c:ext>
                </c:extLst>
              </c15:ser>
            </c15:filteredBarSeries>
          </c:ext>
        </c:extLst>
      </c:barChart>
      <c:catAx>
        <c:axId val="33468848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34695968"/>
        <c:crosses val="autoZero"/>
        <c:auto val="1"/>
        <c:lblAlgn val="ctr"/>
        <c:lblOffset val="100"/>
        <c:noMultiLvlLbl val="0"/>
      </c:catAx>
      <c:valAx>
        <c:axId val="334695968"/>
        <c:scaling>
          <c:orientation val="minMax"/>
          <c:max val="100"/>
          <c:min val="-1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r>
                  <a:rPr lang="en-US"/>
                  <a:t>solde surfaces irriguées (milliers ha)</a:t>
                </a:r>
              </a:p>
            </c:rich>
          </c:tx>
          <c:layout>
            <c:manualLayout>
              <c:xMode val="edge"/>
              <c:yMode val="edge"/>
              <c:x val="1.3729243278723888E-2"/>
              <c:y val="9.548580891780625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Marianne" panose="02000000000000000000" pitchFamily="50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334688480"/>
        <c:crosses val="autoZero"/>
        <c:crossBetween val="between"/>
        <c:majorUnit val="25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2821873512387"/>
          <c:y val="6.5455313863383935E-2"/>
          <c:w val="0.30474229595931679"/>
          <c:h val="0.757993150384872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734265660408709E-2"/>
          <c:y val="0.13723573890231983"/>
          <c:w val="0.7765078894549946"/>
          <c:h val="0.50323111424072953"/>
        </c:manualLayout>
      </c:layout>
      <c:barChart>
        <c:barDir val="bar"/>
        <c:grouping val="stacked"/>
        <c:varyColors val="0"/>
        <c:ser>
          <c:idx val="9"/>
          <c:order val="0"/>
          <c:tx>
            <c:strRef>
              <c:f>fig12_fig13!$A$63</c:f>
              <c:strCache>
                <c:ptCount val="1"/>
                <c:pt idx="0">
                  <c:v>pommes de terre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fig12_fig13!$C$41</c:f>
              <c:strCache>
                <c:ptCount val="1"/>
                <c:pt idx="0">
                  <c:v>2010/2020</c:v>
                </c:pt>
              </c:strCache>
            </c:strRef>
          </c:cat>
          <c:val>
            <c:numRef>
              <c:f>fig12_fig13!$C$63</c:f>
              <c:numCache>
                <c:formatCode>#,##0</c:formatCode>
                <c:ptCount val="1"/>
                <c:pt idx="0">
                  <c:v>1.2413000000000003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D1-4CEC-A7FA-5F5260BF04BE}"/>
            </c:ext>
          </c:extLst>
        </c:ser>
        <c:ser>
          <c:idx val="0"/>
          <c:order val="2"/>
          <c:tx>
            <c:strRef>
              <c:f>fig12_fig13!$A$61</c:f>
              <c:strCache>
                <c:ptCount val="1"/>
                <c:pt idx="0">
                  <c:v>légumes frais (rotation avec grandes cultures)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8.3712477116830979E-3"/>
                  <c:y val="-3.050212334536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D1-4CEC-A7FA-5F5260BF04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fig12_fig13!$C$41</c:f>
              <c:strCache>
                <c:ptCount val="1"/>
                <c:pt idx="0">
                  <c:v>2010/2020</c:v>
                </c:pt>
              </c:strCache>
            </c:strRef>
          </c:cat>
          <c:val>
            <c:numRef>
              <c:f>fig12_fig13!$C$61</c:f>
              <c:numCache>
                <c:formatCode>0.0</c:formatCode>
                <c:ptCount val="1"/>
                <c:pt idx="0">
                  <c:v>-2.5428999999999995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D1-4CEC-A7FA-5F5260BF04BE}"/>
            </c:ext>
          </c:extLst>
        </c:ser>
        <c:ser>
          <c:idx val="4"/>
          <c:order val="3"/>
          <c:tx>
            <c:strRef>
              <c:f>fig12_fig13!$A$60</c:f>
              <c:strCache>
                <c:ptCount val="1"/>
                <c:pt idx="0">
                  <c:v>légumes frais (maraîchage)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fig12_fig13!$C$41</c:f>
              <c:strCache>
                <c:ptCount val="1"/>
                <c:pt idx="0">
                  <c:v>2010/2020</c:v>
                </c:pt>
              </c:strCache>
            </c:strRef>
          </c:cat>
          <c:val>
            <c:numRef>
              <c:f>fig12_fig13!$C$60</c:f>
              <c:numCache>
                <c:formatCode>0.0</c:formatCode>
                <c:ptCount val="1"/>
                <c:pt idx="0">
                  <c:v>3.7184599999999999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3-F1D1-4CEC-A7FA-5F5260BF04BE}"/>
            </c:ext>
          </c:extLst>
        </c:ser>
        <c:ser>
          <c:idx val="1"/>
          <c:order val="4"/>
          <c:tx>
            <c:strRef>
              <c:f>fig12_fig13!$A$62</c:f>
              <c:strCache>
                <c:ptCount val="1"/>
                <c:pt idx="0">
                  <c:v>légumes frais destinés à la transformation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fig12_fig13!$C$41</c:f>
              <c:strCache>
                <c:ptCount val="1"/>
                <c:pt idx="0">
                  <c:v>2010/2020</c:v>
                </c:pt>
              </c:strCache>
            </c:strRef>
          </c:cat>
          <c:val>
            <c:numRef>
              <c:f>fig12_fig13!$C$62</c:f>
              <c:numCache>
                <c:formatCode>0.0</c:formatCode>
                <c:ptCount val="1"/>
                <c:pt idx="0">
                  <c:v>7.8881199999999989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1D1-4CEC-A7FA-5F5260BF0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34688480"/>
        <c:axId val="334695968"/>
        <c:extLst>
          <c:ext xmlns:c15="http://schemas.microsoft.com/office/drawing/2012/chart" uri="{02D57815-91ED-43cb-92C2-25804820EDAC}">
            <c15:filteredBarSeries>
              <c15:ser>
                <c:idx val="12"/>
                <c:order val="1"/>
                <c:tx>
                  <c:strRef>
                    <c:extLst>
                      <c:ext uri="{02D57815-91ED-43cb-92C2-25804820EDAC}">
                        <c15:formulaRef>
                          <c15:sqref>fig12_fig13!$A$59</c15:sqref>
                        </c15:formulaRef>
                      </c:ext>
                    </c:extLst>
                    <c:strCache>
                      <c:ptCount val="1"/>
                      <c:pt idx="0">
                        <c:v>légumes frais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fig12_fig13!$C$41</c15:sqref>
                        </c15:formulaRef>
                      </c:ext>
                    </c:extLst>
                    <c:strCache>
                      <c:ptCount val="1"/>
                      <c:pt idx="0">
                        <c:v>2010/2020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fig12_fig13!$C$59</c15:sqref>
                        </c15:formulaRef>
                      </c:ext>
                    </c:extLst>
                    <c:numCache>
                      <c:formatCode>#\ ##0.0</c:formatCode>
                      <c:ptCount val="1"/>
                      <c:pt idx="0">
                        <c:v>9.675539999999998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F1D1-4CEC-A7FA-5F5260BF04BE}"/>
                  </c:ext>
                </c:extLst>
              </c15:ser>
            </c15:filteredBarSeries>
          </c:ext>
        </c:extLst>
      </c:barChart>
      <c:catAx>
        <c:axId val="33468848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334695968"/>
        <c:crosses val="autoZero"/>
        <c:auto val="1"/>
        <c:lblAlgn val="ctr"/>
        <c:lblOffset val="100"/>
        <c:noMultiLvlLbl val="0"/>
      </c:catAx>
      <c:valAx>
        <c:axId val="334695968"/>
        <c:scaling>
          <c:orientation val="minMax"/>
          <c:max val="14"/>
          <c:min val="-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r>
                  <a:rPr lang="en-US" b="1"/>
                  <a:t>légumes</a:t>
                </a:r>
                <a:r>
                  <a:rPr lang="en-US" b="1" baseline="0"/>
                  <a:t> et pdt</a:t>
                </a:r>
                <a:endParaRPr lang="en-US" b="1"/>
              </a:p>
            </c:rich>
          </c:tx>
          <c:layout>
            <c:manualLayout>
              <c:xMode val="edge"/>
              <c:yMode val="edge"/>
              <c:x val="7.1536927946612053E-2"/>
              <c:y val="4.975511329892577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Marianne" panose="02000000000000000000" pitchFamily="50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334688480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2860931437557802E-2"/>
          <c:y val="0.75354520928929081"/>
          <c:w val="0.78092524316813328"/>
          <c:h val="0.21260051931605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137887111268503E-2"/>
          <c:y val="0.1135810506483106"/>
          <c:w val="0.62543435787717394"/>
          <c:h val="0.39774000610015681"/>
        </c:manualLayout>
      </c:layout>
      <c:barChart>
        <c:barDir val="bar"/>
        <c:grouping val="stacked"/>
        <c:varyColors val="0"/>
        <c:ser>
          <c:idx val="1"/>
          <c:order val="1"/>
          <c:tx>
            <c:strRef>
              <c:f>fig12_fig13!$A$70</c:f>
              <c:strCache>
                <c:ptCount val="1"/>
                <c:pt idx="0">
                  <c:v>prunier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fig12_fig13!$C$41</c:f>
              <c:strCache>
                <c:ptCount val="1"/>
                <c:pt idx="0">
                  <c:v>2010/2020</c:v>
                </c:pt>
              </c:strCache>
            </c:strRef>
          </c:cat>
          <c:val>
            <c:numRef>
              <c:f>fig12_fig13!$C$70</c:f>
              <c:numCache>
                <c:formatCode>#\ ##0.0</c:formatCode>
                <c:ptCount val="1"/>
                <c:pt idx="0">
                  <c:v>0.20079999999999928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A3-4545-9667-EA2DB7C53D41}"/>
            </c:ext>
          </c:extLst>
        </c:ser>
        <c:ser>
          <c:idx val="2"/>
          <c:order val="2"/>
          <c:tx>
            <c:strRef>
              <c:f>fig12_fig13!$A$71</c:f>
              <c:strCache>
                <c:ptCount val="1"/>
                <c:pt idx="0">
                  <c:v>autres fruits à noyaux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fig12_fig13!$C$41</c:f>
              <c:strCache>
                <c:ptCount val="1"/>
                <c:pt idx="0">
                  <c:v>2010/2020</c:v>
                </c:pt>
              </c:strCache>
            </c:strRef>
          </c:cat>
          <c:val>
            <c:numRef>
              <c:f>fig12_fig13!$C$71</c:f>
              <c:numCache>
                <c:formatCode>#\ ##0.0</c:formatCode>
                <c:ptCount val="1"/>
                <c:pt idx="0">
                  <c:v>-0.14530999999999858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A3-4545-9667-EA2DB7C53D41}"/>
            </c:ext>
          </c:extLst>
        </c:ser>
        <c:ser>
          <c:idx val="4"/>
          <c:order val="4"/>
          <c:tx>
            <c:strRef>
              <c:f>fig12_fig13!$A$73</c:f>
              <c:strCache>
                <c:ptCount val="1"/>
                <c:pt idx="0">
                  <c:v>pommier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fig12_fig13!$C$41</c:f>
              <c:strCache>
                <c:ptCount val="1"/>
                <c:pt idx="0">
                  <c:v>2010/2020</c:v>
                </c:pt>
              </c:strCache>
            </c:strRef>
          </c:cat>
          <c:val>
            <c:numRef>
              <c:f>fig12_fig13!$C$73</c:f>
              <c:numCache>
                <c:formatCode>#\ ##0.0</c:formatCode>
                <c:ptCount val="1"/>
                <c:pt idx="0">
                  <c:v>0.26150000000000001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A3-4545-9667-EA2DB7C53D41}"/>
            </c:ext>
          </c:extLst>
        </c:ser>
        <c:ser>
          <c:idx val="5"/>
          <c:order val="5"/>
          <c:tx>
            <c:strRef>
              <c:f>fig12_fig13!$A$74</c:f>
              <c:strCache>
                <c:ptCount val="1"/>
                <c:pt idx="0">
                  <c:v>kiwi</c:v>
                </c:pt>
              </c:strCache>
            </c:strRef>
          </c:tx>
          <c:spPr>
            <a:solidFill>
              <a:srgbClr val="CC0099">
                <a:alpha val="50000"/>
              </a:srgbClr>
            </a:solidFill>
            <a:ln>
              <a:noFill/>
            </a:ln>
            <a:effectLst/>
          </c:spPr>
          <c:invertIfNegative val="0"/>
          <c:cat>
            <c:strRef>
              <c:f>fig12_fig13!$C$41</c:f>
              <c:strCache>
                <c:ptCount val="1"/>
                <c:pt idx="0">
                  <c:v>2010/2020</c:v>
                </c:pt>
              </c:strCache>
            </c:strRef>
          </c:cat>
          <c:val>
            <c:numRef>
              <c:f>fig12_fig13!$C$74</c:f>
              <c:numCache>
                <c:formatCode>#\ ##0.0</c:formatCode>
                <c:ptCount val="1"/>
                <c:pt idx="0">
                  <c:v>0.15701999999999999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A3-4545-9667-EA2DB7C53D41}"/>
            </c:ext>
          </c:extLst>
        </c:ser>
        <c:ser>
          <c:idx val="6"/>
          <c:order val="6"/>
          <c:tx>
            <c:strRef>
              <c:f>fig12_fig13!$A$75</c:f>
              <c:strCache>
                <c:ptCount val="1"/>
                <c:pt idx="0">
                  <c:v>autres fruits à pépins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fig12_fig13!$C$41</c:f>
              <c:strCache>
                <c:ptCount val="1"/>
                <c:pt idx="0">
                  <c:v>2010/2020</c:v>
                </c:pt>
              </c:strCache>
            </c:strRef>
          </c:cat>
          <c:val>
            <c:numRef>
              <c:f>fig12_fig13!$C$75</c:f>
              <c:numCache>
                <c:formatCode>#\ ##0.0</c:formatCode>
                <c:ptCount val="1"/>
                <c:pt idx="0">
                  <c:v>6.2559999999999949E-2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A3-4545-9667-EA2DB7C53D41}"/>
            </c:ext>
          </c:extLst>
        </c:ser>
        <c:ser>
          <c:idx val="8"/>
          <c:order val="8"/>
          <c:tx>
            <c:strRef>
              <c:f>fig12_fig13!$A$77</c:f>
              <c:strCache>
                <c:ptCount val="1"/>
                <c:pt idx="0">
                  <c:v>noyer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6CA3-4545-9667-EA2DB7C53D4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fig12_fig13!$C$41</c:f>
              <c:strCache>
                <c:ptCount val="1"/>
                <c:pt idx="0">
                  <c:v>2010/2020</c:v>
                </c:pt>
              </c:strCache>
            </c:strRef>
          </c:cat>
          <c:val>
            <c:numRef>
              <c:f>fig12_fig13!$C$77</c:f>
              <c:numCache>
                <c:formatCode>#\ ##0.0</c:formatCode>
                <c:ptCount val="1"/>
                <c:pt idx="0">
                  <c:v>4.6601499999999998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CA3-4545-9667-EA2DB7C53D41}"/>
            </c:ext>
          </c:extLst>
        </c:ser>
        <c:ser>
          <c:idx val="9"/>
          <c:order val="9"/>
          <c:tx>
            <c:strRef>
              <c:f>fig12_fig13!$A$78</c:f>
              <c:strCache>
                <c:ptCount val="1"/>
                <c:pt idx="0">
                  <c:v>noisetier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fig12_fig13!$C$41</c:f>
              <c:strCache>
                <c:ptCount val="1"/>
                <c:pt idx="0">
                  <c:v>2010/2020</c:v>
                </c:pt>
              </c:strCache>
            </c:strRef>
          </c:cat>
          <c:val>
            <c:numRef>
              <c:f>fig12_fig13!$C$78</c:f>
              <c:numCache>
                <c:formatCode>#\ ##0.0</c:formatCode>
                <c:ptCount val="1"/>
                <c:pt idx="0">
                  <c:v>3.3244899999999999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CA3-4545-9667-EA2DB7C53D41}"/>
            </c:ext>
          </c:extLst>
        </c:ser>
        <c:ser>
          <c:idx val="10"/>
          <c:order val="10"/>
          <c:tx>
            <c:strRef>
              <c:f>fig12_fig13!$A$79</c:f>
              <c:strCache>
                <c:ptCount val="1"/>
                <c:pt idx="0">
                  <c:v>autres fruits à coques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fig12_fig13!$C$41</c:f>
              <c:strCache>
                <c:ptCount val="1"/>
                <c:pt idx="0">
                  <c:v>2010/2020</c:v>
                </c:pt>
              </c:strCache>
            </c:strRef>
          </c:cat>
          <c:val>
            <c:numRef>
              <c:f>fig12_fig13!$C$79</c:f>
              <c:numCache>
                <c:formatCode>#\ ##0.0</c:formatCode>
                <c:ptCount val="1"/>
                <c:pt idx="0">
                  <c:v>-1.4675000000000009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CA3-4545-9667-EA2DB7C53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84048719"/>
        <c:axId val="78404913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fig12_fig13!$A$69</c15:sqref>
                        </c15:formulaRef>
                      </c:ext>
                    </c:extLst>
                    <c:strCache>
                      <c:ptCount val="1"/>
                      <c:pt idx="0">
                        <c:v>fruits à noyaux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fig12_fig13!$C$41</c15:sqref>
                        </c15:formulaRef>
                      </c:ext>
                    </c:extLst>
                    <c:strCache>
                      <c:ptCount val="1"/>
                      <c:pt idx="0">
                        <c:v>2010/2020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fig12_fig13!$C$69</c15:sqref>
                        </c15:formulaRef>
                      </c:ext>
                    </c:extLst>
                    <c:numCache>
                      <c:formatCode>#\ ##0.0</c:formatCode>
                      <c:ptCount val="1"/>
                      <c:pt idx="0">
                        <c:v>5.5490000000000692E-2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A-6CA3-4545-9667-EA2DB7C53D41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fig12_fig13!$A$72</c15:sqref>
                        </c15:formulaRef>
                      </c:ext>
                    </c:extLst>
                    <c:strCache>
                      <c:ptCount val="1"/>
                      <c:pt idx="0">
                        <c:v>fruits à pépins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fig12_fig13!$C$41</c15:sqref>
                        </c15:formulaRef>
                      </c:ext>
                    </c:extLst>
                    <c:strCache>
                      <c:ptCount val="1"/>
                      <c:pt idx="0">
                        <c:v>2010/2020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fig12_fig13!$C$72</c15:sqref>
                        </c15:formulaRef>
                      </c:ext>
                    </c:extLst>
                    <c:numCache>
                      <c:formatCode>#\ ##0.0</c:formatCode>
                      <c:ptCount val="1"/>
                      <c:pt idx="0">
                        <c:v>0.48107999999999995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6CA3-4545-9667-EA2DB7C53D41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fig12_fig13!$A$76</c15:sqref>
                        </c15:formulaRef>
                      </c:ext>
                    </c:extLst>
                    <c:strCache>
                      <c:ptCount val="1"/>
                      <c:pt idx="0">
                        <c:v>fruits à coque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Marianne" panose="02000000000000000000" pitchFamily="50" charset="0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fig12_fig13!$C$41</c15:sqref>
                        </c15:formulaRef>
                      </c:ext>
                    </c:extLst>
                    <c:strCache>
                      <c:ptCount val="1"/>
                      <c:pt idx="0">
                        <c:v>2010/2020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fig12_fig13!$C$76</c15:sqref>
                        </c15:formulaRef>
                      </c:ext>
                    </c:extLst>
                    <c:numCache>
                      <c:formatCode>#\ ##0.0</c:formatCode>
                      <c:ptCount val="1"/>
                      <c:pt idx="0">
                        <c:v>6.5171399999999986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6CA3-4545-9667-EA2DB7C53D41}"/>
                  </c:ext>
                </c:extLst>
              </c15:ser>
            </c15:filteredBarSeries>
          </c:ext>
        </c:extLst>
      </c:barChart>
      <c:catAx>
        <c:axId val="78404871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84049135"/>
        <c:crosses val="autoZero"/>
        <c:auto val="1"/>
        <c:lblAlgn val="ctr"/>
        <c:lblOffset val="100"/>
        <c:noMultiLvlLbl val="0"/>
      </c:catAx>
      <c:valAx>
        <c:axId val="784049135"/>
        <c:scaling>
          <c:orientation val="minMax"/>
          <c:max val="10"/>
          <c:min val="-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r>
                  <a:rPr lang="fr-FR" b="1"/>
                  <a:t>vergers</a:t>
                </a:r>
              </a:p>
            </c:rich>
          </c:tx>
          <c:layout>
            <c:manualLayout>
              <c:xMode val="edge"/>
              <c:yMode val="edge"/>
              <c:x val="3.5897428649822601E-2"/>
              <c:y val="4.754165714179800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Marianne" panose="02000000000000000000" pitchFamily="50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7840487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59942614721043652"/>
          <c:w val="0.33206050230960993"/>
          <c:h val="0.351536328437285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973084878726239E-2"/>
          <c:y val="3.0619345859429367E-2"/>
          <c:w val="0.88677645798847271"/>
          <c:h val="0.58563893500786302"/>
        </c:manualLayout>
      </c:layout>
      <c:barChart>
        <c:barDir val="bar"/>
        <c:grouping val="stacked"/>
        <c:varyColors val="0"/>
        <c:ser>
          <c:idx val="1"/>
          <c:order val="0"/>
          <c:tx>
            <c:strRef>
              <c:f>fig12_fig13!$A$46</c:f>
              <c:strCache>
                <c:ptCount val="1"/>
                <c:pt idx="0">
                  <c:v>céréales hors maïs 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fig12_fig13!$B$41:$D$41</c15:sqref>
                  </c15:fullRef>
                </c:ext>
              </c:extLst>
              <c:f>fig12_fig13!$C$41</c:f>
              <c:strCache>
                <c:ptCount val="1"/>
                <c:pt idx="0">
                  <c:v>2010/2020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fig12_fig13!$B$46:$D$46</c15:sqref>
                  </c15:fullRef>
                </c:ext>
              </c:extLst>
              <c:f>fig12_fig13!$C$46</c:f>
              <c:numCache>
                <c:formatCode>0</c:formatCode>
                <c:ptCount val="1"/>
                <c:pt idx="0">
                  <c:v>4.5052099999999626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CF-485B-9A4D-10397C9FD899}"/>
            </c:ext>
          </c:extLst>
        </c:ser>
        <c:ser>
          <c:idx val="0"/>
          <c:order val="1"/>
          <c:tx>
            <c:strRef>
              <c:f>fig12_fig13!$A$45</c:f>
              <c:strCache>
                <c:ptCount val="1"/>
                <c:pt idx="0">
                  <c:v>maïs grain et semences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fig12_fig13!$B$41:$D$41</c15:sqref>
                  </c15:fullRef>
                </c:ext>
              </c:extLst>
              <c:f>fig12_fig13!$C$41</c:f>
              <c:strCache>
                <c:ptCount val="1"/>
                <c:pt idx="0">
                  <c:v>2010/2020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fig12_fig13!$B$45:$D$45</c15:sqref>
                  </c15:fullRef>
                </c:ext>
              </c:extLst>
              <c:f>fig12_fig13!$C$45</c:f>
              <c:numCache>
                <c:formatCode>0</c:formatCode>
                <c:ptCount val="1"/>
                <c:pt idx="0">
                  <c:v>-47.205769999999987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CF-485B-9A4D-10397C9FD899}"/>
            </c:ext>
          </c:extLst>
        </c:ser>
        <c:ser>
          <c:idx val="5"/>
          <c:order val="2"/>
          <c:tx>
            <c:strRef>
              <c:f>fig12_fig13!$A$53</c:f>
              <c:strCache>
                <c:ptCount val="1"/>
                <c:pt idx="0">
                  <c:v>surfaces fourragères hors maïs fourrage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fig12_fig13!$B$41:$D$41</c15:sqref>
                  </c15:fullRef>
                </c:ext>
              </c:extLst>
              <c:f>fig12_fig13!$C$41</c:f>
              <c:strCache>
                <c:ptCount val="1"/>
                <c:pt idx="0">
                  <c:v>2010/2020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fig12_fig13!$B$53:$D$53</c15:sqref>
                  </c15:fullRef>
                </c:ext>
              </c:extLst>
              <c:f>fig12_fig13!$C$53</c:f>
              <c:numCache>
                <c:formatCode>0</c:formatCode>
                <c:ptCount val="1"/>
                <c:pt idx="0">
                  <c:v>9.2743899999999986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CF-485B-9A4D-10397C9FD899}"/>
            </c:ext>
          </c:extLst>
        </c:ser>
        <c:ser>
          <c:idx val="3"/>
          <c:order val="3"/>
          <c:tx>
            <c:strRef>
              <c:f>fig12_fig13!$A$49</c:f>
              <c:strCache>
                <c:ptCount val="1"/>
                <c:pt idx="0">
                  <c:v>soja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fig12_fig13!$B$41:$D$41</c15:sqref>
                  </c15:fullRef>
                </c:ext>
              </c:extLst>
              <c:f>fig12_fig13!$C$41</c:f>
              <c:strCache>
                <c:ptCount val="1"/>
                <c:pt idx="0">
                  <c:v>2010/2020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fig12_fig13!$B$49:$D$49</c15:sqref>
                  </c15:fullRef>
                </c:ext>
              </c:extLst>
              <c:f>fig12_fig13!$C$49</c:f>
              <c:numCache>
                <c:formatCode>0</c:formatCode>
                <c:ptCount val="1"/>
                <c:pt idx="0">
                  <c:v>14.150040000000001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CF-485B-9A4D-10397C9FD899}"/>
            </c:ext>
          </c:extLst>
        </c:ser>
        <c:ser>
          <c:idx val="4"/>
          <c:order val="4"/>
          <c:tx>
            <c:strRef>
              <c:f>fig12_fig13!$A$52</c:f>
              <c:strCache>
                <c:ptCount val="1"/>
                <c:pt idx="0">
                  <c:v>maïs fourrage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fig12_fig13!$B$41:$D$41</c15:sqref>
                  </c15:fullRef>
                </c:ext>
              </c:extLst>
              <c:f>fig12_fig13!$C$41</c:f>
              <c:strCache>
                <c:ptCount val="1"/>
                <c:pt idx="0">
                  <c:v>2010/2020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fig12_fig13!$B$52:$D$52</c15:sqref>
                  </c15:fullRef>
                </c:ext>
              </c:extLst>
              <c:f>fig12_fig13!$C$52</c:f>
              <c:numCache>
                <c:formatCode>0</c:formatCode>
                <c:ptCount val="1"/>
                <c:pt idx="0">
                  <c:v>-6.1605600000000011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CF-485B-9A4D-10397C9FD899}"/>
            </c:ext>
          </c:extLst>
        </c:ser>
        <c:ser>
          <c:idx val="2"/>
          <c:order val="5"/>
          <c:tx>
            <c:strRef>
              <c:f>fig12_fig13!$A$48</c:f>
              <c:strCache>
                <c:ptCount val="1"/>
                <c:pt idx="0">
                  <c:v>tournesol</c:v>
                </c:pt>
              </c:strCache>
            </c:strRef>
          </c:tx>
          <c:spPr>
            <a:solidFill>
              <a:srgbClr val="99663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fig12_fig13!$B$41:$D$41</c15:sqref>
                  </c15:fullRef>
                </c:ext>
              </c:extLst>
              <c:f>fig12_fig13!$C$41</c:f>
              <c:strCache>
                <c:ptCount val="1"/>
                <c:pt idx="0">
                  <c:v>2010/2020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fig12_fig13!$B$48:$D$48</c15:sqref>
                  </c15:fullRef>
                </c:ext>
              </c:extLst>
              <c:f>fig12_fig13!$C$48</c:f>
              <c:numCache>
                <c:formatCode>0</c:formatCode>
                <c:ptCount val="1"/>
                <c:pt idx="0">
                  <c:v>12.067270000000001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CF-485B-9A4D-10397C9FD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3117215"/>
        <c:axId val="53107231"/>
      </c:barChart>
      <c:catAx>
        <c:axId val="53117215"/>
        <c:scaling>
          <c:orientation val="minMax"/>
        </c:scaling>
        <c:delete val="1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 b="1" baseline="0">
                    <a:latin typeface="Marianne" panose="02000000000000000000" pitchFamily="50" charset="0"/>
                  </a:rPr>
                  <a:t>COP et fourrages</a:t>
                </a:r>
              </a:p>
            </c:rich>
          </c:tx>
          <c:layout>
            <c:manualLayout>
              <c:xMode val="edge"/>
              <c:yMode val="edge"/>
              <c:x val="7.0576154226940871E-2"/>
              <c:y val="3.505312357875933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crossAx val="53107231"/>
        <c:crosses val="autoZero"/>
        <c:auto val="1"/>
        <c:lblAlgn val="ctr"/>
        <c:lblOffset val="100"/>
        <c:noMultiLvlLbl val="0"/>
      </c:catAx>
      <c:valAx>
        <c:axId val="53107231"/>
        <c:scaling>
          <c:orientation val="minMax"/>
          <c:max val="4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31172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2600645686426165E-2"/>
          <c:y val="0.69340664121556217"/>
          <c:w val="0.90975366272318869"/>
          <c:h val="0.281478438247453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9527891994473208E-2"/>
          <c:y val="9.4629324666419046E-2"/>
          <c:w val="0.93152612708380123"/>
          <c:h val="0.81848677834035888"/>
        </c:manualLayout>
      </c:layout>
      <c:bubbleChart>
        <c:varyColors val="0"/>
        <c:ser>
          <c:idx val="0"/>
          <c:order val="0"/>
          <c:spPr>
            <a:solidFill>
              <a:schemeClr val="accent1">
                <a:alpha val="75000"/>
              </a:schemeClr>
            </a:solidFill>
            <a:ln w="25400"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96-476F-9740-8909311C2787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596-476F-9740-8909311C278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60000"/>
                  <a:lumOff val="40000"/>
                  <a:alpha val="66000"/>
                </a:schemeClr>
              </a:solidFill>
              <a:ln w="63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596-476F-9740-8909311C2787}"/>
              </c:ext>
            </c:extLst>
          </c:dPt>
          <c:dPt>
            <c:idx val="3"/>
            <c:invertIfNegative val="0"/>
            <c:bubble3D val="0"/>
            <c:spPr>
              <a:solidFill>
                <a:srgbClr val="FFC000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596-476F-9740-8909311C2787}"/>
              </c:ext>
            </c:extLst>
          </c:dPt>
          <c:dPt>
            <c:idx val="4"/>
            <c:invertIfNegative val="0"/>
            <c:bubble3D val="0"/>
            <c:spPr>
              <a:solidFill>
                <a:srgbClr val="FF6600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596-476F-9740-8909311C2787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596-476F-9740-8909311C2787}"/>
              </c:ext>
            </c:extLst>
          </c:dPt>
          <c:dPt>
            <c:idx val="6"/>
            <c:invertIfNegative val="0"/>
            <c:bubble3D val="0"/>
            <c:spPr>
              <a:solidFill>
                <a:srgbClr val="FF5050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596-476F-9740-8909311C2787}"/>
              </c:ext>
            </c:extLst>
          </c:dPt>
          <c:dPt>
            <c:idx val="7"/>
            <c:invertIfNegative val="0"/>
            <c:bubble3D val="0"/>
            <c:spPr>
              <a:solidFill>
                <a:schemeClr val="tx1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596-476F-9740-8909311C2787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596-476F-9740-8909311C2787}"/>
              </c:ext>
            </c:extLst>
          </c:dPt>
          <c:dPt>
            <c:idx val="9"/>
            <c:invertIfNegative val="0"/>
            <c:bubble3D val="0"/>
            <c:spPr>
              <a:solidFill>
                <a:srgbClr val="92D050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596-476F-9740-8909311C278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7596-476F-9740-8909311C2787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7596-476F-9740-8909311C2787}"/>
              </c:ext>
            </c:extLst>
          </c:dPt>
          <c:dPt>
            <c:idx val="12"/>
            <c:invertIfNegative val="0"/>
            <c:bubble3D val="0"/>
            <c:spPr>
              <a:solidFill>
                <a:srgbClr val="7030A0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7596-476F-9740-8909311C2787}"/>
              </c:ext>
            </c:extLst>
          </c:dPt>
          <c:dPt>
            <c:idx val="13"/>
            <c:invertIfNegative val="0"/>
            <c:bubble3D val="0"/>
            <c:spPr>
              <a:solidFill>
                <a:srgbClr val="D60093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7596-476F-9740-8909311C2787}"/>
              </c:ext>
            </c:extLst>
          </c:dPt>
          <c:dPt>
            <c:idx val="14"/>
            <c:invertIfNegative val="0"/>
            <c:bubble3D val="0"/>
            <c:spPr>
              <a:solidFill>
                <a:srgbClr val="FF99FF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7596-476F-9740-8909311C2787}"/>
              </c:ext>
            </c:extLst>
          </c:dPt>
          <c:dLbls>
            <c:dLbl>
              <c:idx val="0"/>
              <c:layout>
                <c:manualLayout>
                  <c:x val="-5.1433887432174634E-2"/>
                  <c:y val="-3.1107147439758887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1" i="0" u="none" strike="noStrike" kern="1200" baseline="0">
                        <a:solidFill>
                          <a:schemeClr val="accent1"/>
                        </a:solidFill>
                        <a:latin typeface="Marianne" panose="02000000000000000000" pitchFamily="50" charset="0"/>
                        <a:ea typeface="+mn-ea"/>
                        <a:cs typeface="+mn-cs"/>
                      </a:defRPr>
                    </a:pPr>
                    <a:r>
                      <a:rPr lang="en-US" b="1">
                        <a:solidFill>
                          <a:schemeClr val="accent1"/>
                        </a:solidFill>
                      </a:rPr>
                      <a:t>blé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Marianne" panose="02000000000000000000" pitchFamily="50" charset="0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96-476F-9740-8909311C2787}"/>
                </c:ext>
              </c:extLst>
            </c:dLbl>
            <c:dLbl>
              <c:idx val="1"/>
              <c:layout>
                <c:manualLayout>
                  <c:x val="-2.9959024677940628E-2"/>
                  <c:y val="-3.1623338906633991E-2"/>
                </c:manualLayout>
              </c:layout>
              <c:tx>
                <c:rich>
                  <a:bodyPr/>
                  <a:lstStyle/>
                  <a:p>
                    <a:r>
                      <a:rPr lang="en-US" b="1">
                        <a:solidFill>
                          <a:schemeClr val="bg1">
                            <a:lumMod val="65000"/>
                          </a:schemeClr>
                        </a:solidFill>
                      </a:rPr>
                      <a:t>sorgho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96-476F-9740-8909311C2787}"/>
                </c:ext>
              </c:extLst>
            </c:dLbl>
            <c:dLbl>
              <c:idx val="2"/>
              <c:layout>
                <c:manualLayout>
                  <c:x val="-1.8605982920211126E-2"/>
                  <c:y val="7.6621946397711652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1" i="0" u="none" strike="noStrike" kern="1200" baseline="0">
                        <a:solidFill>
                          <a:schemeClr val="accent2">
                            <a:lumMod val="60000"/>
                            <a:lumOff val="40000"/>
                          </a:schemeClr>
                        </a:solidFill>
                        <a:latin typeface="Marianne" panose="02000000000000000000" pitchFamily="50" charset="0"/>
                        <a:ea typeface="+mn-ea"/>
                        <a:cs typeface="+mn-cs"/>
                      </a:defRPr>
                    </a:pPr>
                    <a:r>
                      <a:rPr lang="en-US" b="1">
                        <a:solidFill>
                          <a:schemeClr val="accent2">
                            <a:lumMod val="60000"/>
                            <a:lumOff val="40000"/>
                          </a:schemeClr>
                        </a:solidFill>
                      </a:rPr>
                      <a:t>maïs grain et semences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  <a:lumOff val="40000"/>
                        </a:schemeClr>
                      </a:solidFill>
                      <a:latin typeface="Marianne" panose="02000000000000000000" pitchFamily="50" charset="0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96-476F-9740-8909311C2787}"/>
                </c:ext>
              </c:extLst>
            </c:dLbl>
            <c:dLbl>
              <c:idx val="3"/>
              <c:layout>
                <c:manualLayout>
                  <c:x val="-9.3617044949146411E-2"/>
                  <c:y val="-8.4367484954042726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1" i="0" u="none" strike="noStrike" kern="1200" baseline="0">
                        <a:solidFill>
                          <a:schemeClr val="accent4"/>
                        </a:solidFill>
                        <a:latin typeface="Marianne" panose="02000000000000000000" pitchFamily="50" charset="0"/>
                        <a:ea typeface="+mn-ea"/>
                        <a:cs typeface="+mn-cs"/>
                      </a:defRPr>
                    </a:pPr>
                    <a:r>
                      <a:rPr lang="en-US" b="1">
                        <a:solidFill>
                          <a:schemeClr val="accent4"/>
                        </a:solidFill>
                      </a:rPr>
                      <a:t>céréales hors maïs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Marianne" panose="02000000000000000000" pitchFamily="50" charset="0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465417791354224E-2"/>
                      <c:h val="0.1276069891187298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7596-476F-9740-8909311C2787}"/>
                </c:ext>
              </c:extLst>
            </c:dLbl>
            <c:dLbl>
              <c:idx val="4"/>
              <c:layout>
                <c:manualLayout>
                  <c:x val="-3.9704449899228347E-3"/>
                  <c:y val="5.0579836151896252E-3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rgbClr val="FF6600"/>
                        </a:solidFill>
                      </a:rPr>
                      <a:t>colza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96-476F-9740-8909311C2787}"/>
                </c:ext>
              </c:extLst>
            </c:dLbl>
            <c:dLbl>
              <c:idx val="5"/>
              <c:layout>
                <c:manualLayout>
                  <c:x val="-1.2238167515073142E-2"/>
                  <c:y val="-4.3668662723535992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1" i="0" u="none" strike="noStrike" kern="1200" baseline="0">
                        <a:solidFill>
                          <a:schemeClr val="accent2">
                            <a:lumMod val="75000"/>
                          </a:schemeClr>
                        </a:solidFill>
                        <a:latin typeface="Marianne" panose="02000000000000000000" pitchFamily="50" charset="0"/>
                        <a:ea typeface="+mn-ea"/>
                        <a:cs typeface="+mn-cs"/>
                      </a:defRPr>
                    </a:pPr>
                    <a:r>
                      <a:rPr lang="en-US" b="1">
                        <a:solidFill>
                          <a:schemeClr val="accent2">
                            <a:lumMod val="75000"/>
                          </a:schemeClr>
                        </a:solidFill>
                      </a:rPr>
                      <a:t>tournesol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75000"/>
                        </a:schemeClr>
                      </a:solidFill>
                      <a:latin typeface="Marianne" panose="02000000000000000000" pitchFamily="50" charset="0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96-476F-9740-8909311C2787}"/>
                </c:ext>
              </c:extLst>
            </c:dLbl>
            <c:dLbl>
              <c:idx val="6"/>
              <c:layout>
                <c:manualLayout>
                  <c:x val="-8.6627382984126006E-2"/>
                  <c:y val="-5.3511830035040855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1" i="0" u="none" strike="noStrike" kern="1200" baseline="0">
                        <a:solidFill>
                          <a:srgbClr val="FF0000"/>
                        </a:solidFill>
                        <a:latin typeface="Marianne" panose="02000000000000000000" pitchFamily="50" charset="0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rgbClr val="FF0000"/>
                        </a:solidFill>
                      </a:rPr>
                      <a:t>soja 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Marianne" panose="02000000000000000000" pitchFamily="50" charset="0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5825327428991815E-2"/>
                      <c:h val="4.603939208381642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7596-476F-9740-8909311C2787}"/>
                </c:ext>
              </c:extLst>
            </c:dLbl>
            <c:dLbl>
              <c:idx val="7"/>
              <c:layout>
                <c:manualLayout>
                  <c:x val="-6.1271768660496384E-2"/>
                  <c:y val="-7.3448314073817578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protéagineux</a:t>
                    </a:r>
                    <a:r>
                      <a:rPr lang="en-US" b="1" baseline="0"/>
                      <a:t> et légumes secs</a:t>
                    </a:r>
                    <a:endParaRPr lang="en-US" b="1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549928627342634E-2"/>
                      <c:h val="9.907072543785720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7596-476F-9740-8909311C2787}"/>
                </c:ext>
              </c:extLst>
            </c:dLbl>
            <c:dLbl>
              <c:idx val="8"/>
              <c:layout>
                <c:manualLayout>
                  <c:x val="-8.0390406664753944E-2"/>
                  <c:y val="4.1053460852385523E-2"/>
                </c:manualLayout>
              </c:layout>
              <c:tx>
                <c:rich>
                  <a:bodyPr/>
                  <a:lstStyle/>
                  <a:p>
                    <a:r>
                      <a:rPr lang="en-US" b="1">
                        <a:solidFill>
                          <a:schemeClr val="accent6">
                            <a:lumMod val="75000"/>
                          </a:schemeClr>
                        </a:solidFill>
                      </a:rPr>
                      <a:t>maïs fourrage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96-476F-9740-8909311C2787}"/>
                </c:ext>
              </c:extLst>
            </c:dLbl>
            <c:dLbl>
              <c:idx val="9"/>
              <c:layout>
                <c:manualLayout>
                  <c:x val="-0.10308967680170047"/>
                  <c:y val="-6.072566608092328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1" i="0" u="none" strike="noStrike" kern="1200" baseline="0">
                        <a:solidFill>
                          <a:schemeClr val="accent6"/>
                        </a:solidFill>
                        <a:latin typeface="Marianne" panose="02000000000000000000" pitchFamily="50" charset="0"/>
                        <a:ea typeface="+mn-ea"/>
                        <a:cs typeface="+mn-cs"/>
                      </a:defRPr>
                    </a:pPr>
                    <a:r>
                      <a:rPr lang="en-US" b="1">
                        <a:solidFill>
                          <a:schemeClr val="accent6"/>
                        </a:solidFill>
                      </a:rPr>
                      <a:t>surfaces fourragères hors maïs fourrage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Marianne" panose="02000000000000000000" pitchFamily="50" charset="0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0234515715565761E-2"/>
                      <c:h val="0.1858678125892037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7596-476F-9740-8909311C2787}"/>
                </c:ext>
              </c:extLst>
            </c:dLbl>
            <c:dLbl>
              <c:idx val="10"/>
              <c:layout>
                <c:manualLayout>
                  <c:x val="-6.0912699065017777E-2"/>
                  <c:y val="-7.4412183702542628E-2"/>
                </c:manualLayout>
              </c:layout>
              <c:tx>
                <c:rich>
                  <a:bodyPr/>
                  <a:lstStyle/>
                  <a:p>
                    <a:r>
                      <a:rPr lang="en-US" b="1">
                        <a:solidFill>
                          <a:srgbClr val="0070C0"/>
                        </a:solidFill>
                      </a:rPr>
                      <a:t>légumes frais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96-476F-9740-8909311C2787}"/>
                </c:ext>
              </c:extLst>
            </c:dLbl>
            <c:dLbl>
              <c:idx val="11"/>
              <c:layout>
                <c:manualLayout>
                  <c:x val="-8.594445332740926E-3"/>
                  <c:y val="-8.1700546157857292E-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1" i="0" u="none" strike="noStrike" kern="1200" baseline="0">
                        <a:solidFill>
                          <a:schemeClr val="accent2">
                            <a:lumMod val="50000"/>
                          </a:schemeClr>
                        </a:solidFill>
                        <a:latin typeface="Marianne" panose="02000000000000000000" pitchFamily="50" charset="0"/>
                        <a:ea typeface="+mn-ea"/>
                        <a:cs typeface="+mn-cs"/>
                      </a:defRPr>
                    </a:pPr>
                    <a:r>
                      <a:rPr lang="en-US" b="1">
                        <a:solidFill>
                          <a:schemeClr val="accent2">
                            <a:lumMod val="50000"/>
                          </a:schemeClr>
                        </a:solidFill>
                      </a:rPr>
                      <a:t>pommes de terre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50000"/>
                        </a:schemeClr>
                      </a:solidFill>
                      <a:latin typeface="Marianne" panose="02000000000000000000" pitchFamily="50" charset="0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159200023771763E-2"/>
                      <c:h val="9.627889839845868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7596-476F-9740-8909311C2787}"/>
                </c:ext>
              </c:extLst>
            </c:dLbl>
            <c:dLbl>
              <c:idx val="12"/>
              <c:layout>
                <c:manualLayout>
                  <c:x val="-2.4602439602119018E-2"/>
                  <c:y val="3.0375624441757218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1" i="0" u="none" strike="noStrike" kern="1200" baseline="0">
                        <a:solidFill>
                          <a:srgbClr val="7030A0"/>
                        </a:solidFill>
                        <a:latin typeface="Marianne" panose="02000000000000000000" pitchFamily="50" charset="0"/>
                        <a:ea typeface="+mn-ea"/>
                        <a:cs typeface="+mn-cs"/>
                      </a:defRPr>
                    </a:pPr>
                    <a:r>
                      <a:rPr lang="en-US" b="1">
                        <a:solidFill>
                          <a:srgbClr val="7030A0"/>
                        </a:solidFill>
                      </a:rPr>
                      <a:t>vergers à noyaux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rgbClr val="7030A0"/>
                      </a:solidFill>
                      <a:latin typeface="Marianne" panose="02000000000000000000" pitchFamily="50" charset="0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897262286750993"/>
                      <c:h val="5.90898038892645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9-7596-476F-9740-8909311C2787}"/>
                </c:ext>
              </c:extLst>
            </c:dLbl>
            <c:dLbl>
              <c:idx val="13"/>
              <c:layout>
                <c:manualLayout>
                  <c:x val="-1.2396377225109965E-2"/>
                  <c:y val="-7.1410777342728396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1" i="0" u="none" strike="noStrike" kern="1200" baseline="0">
                        <a:solidFill>
                          <a:srgbClr val="CC0099"/>
                        </a:solidFill>
                        <a:latin typeface="Marianne" panose="02000000000000000000" pitchFamily="50" charset="0"/>
                        <a:ea typeface="+mn-ea"/>
                        <a:cs typeface="+mn-cs"/>
                      </a:defRPr>
                    </a:pPr>
                    <a:r>
                      <a:rPr lang="en-US" b="1">
                        <a:solidFill>
                          <a:srgbClr val="CC0099"/>
                        </a:solidFill>
                      </a:rPr>
                      <a:t>vergers à pépins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rgbClr val="CC0099"/>
                      </a:solidFill>
                      <a:latin typeface="Marianne" panose="02000000000000000000" pitchFamily="50" charset="0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9667881070592258E-2"/>
                      <c:h val="0.1283023272424467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B-7596-476F-9740-8909311C2787}"/>
                </c:ext>
              </c:extLst>
            </c:dLbl>
            <c:dLbl>
              <c:idx val="14"/>
              <c:layout>
                <c:manualLayout>
                  <c:x val="-3.5912817787129424E-2"/>
                  <c:y val="-4.9553969050913811E-2"/>
                </c:manualLayout>
              </c:layout>
              <c:tx>
                <c:rich>
                  <a:bodyPr/>
                  <a:lstStyle/>
                  <a:p>
                    <a:r>
                      <a:rPr lang="en-US" b="1">
                        <a:solidFill>
                          <a:srgbClr val="FF66FF"/>
                        </a:solidFill>
                      </a:rPr>
                      <a:t>vergers</a:t>
                    </a:r>
                    <a:r>
                      <a:rPr lang="en-US" b="1" baseline="0">
                        <a:solidFill>
                          <a:srgbClr val="FF66FF"/>
                        </a:solidFill>
                      </a:rPr>
                      <a:t> </a:t>
                    </a:r>
                    <a:r>
                      <a:rPr lang="en-US" b="1">
                        <a:solidFill>
                          <a:srgbClr val="FF66FF"/>
                        </a:solidFill>
                      </a:rPr>
                      <a:t>à coque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596-476F-9740-8909311C27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'fig14'!$J$17:$J$31</c:f>
              <c:numCache>
                <c:formatCode>0%</c:formatCode>
                <c:ptCount val="15"/>
                <c:pt idx="0">
                  <c:v>-0.21377957496696509</c:v>
                </c:pt>
                <c:pt idx="1">
                  <c:v>1.4694761713251563</c:v>
                </c:pt>
                <c:pt idx="2">
                  <c:v>-4.6491697133733988E-2</c:v>
                </c:pt>
                <c:pt idx="3">
                  <c:v>-0.11920843935292194</c:v>
                </c:pt>
                <c:pt idx="4">
                  <c:v>-0.25398342858276907</c:v>
                </c:pt>
                <c:pt idx="5">
                  <c:v>3.9791710244031768E-2</c:v>
                </c:pt>
                <c:pt idx="6">
                  <c:v>3.0202363726430996</c:v>
                </c:pt>
                <c:pt idx="7">
                  <c:v>1.1738941150732884</c:v>
                </c:pt>
                <c:pt idx="8">
                  <c:v>-0.23647230766371297</c:v>
                </c:pt>
                <c:pt idx="9">
                  <c:v>2.2636671185118631E-3</c:v>
                </c:pt>
                <c:pt idx="10">
                  <c:v>0.3132209643411159</c:v>
                </c:pt>
                <c:pt idx="11">
                  <c:v>0.46330049172484972</c:v>
                </c:pt>
                <c:pt idx="12">
                  <c:v>-5.1778393052583763E-2</c:v>
                </c:pt>
                <c:pt idx="13">
                  <c:v>-3.9978577682405043E-2</c:v>
                </c:pt>
                <c:pt idx="14">
                  <c:v>0.84483371300751753</c:v>
                </c:pt>
              </c:numCache>
            </c:numRef>
          </c:xVal>
          <c:yVal>
            <c:numRef>
              <c:f>'fig14'!$I$17:$I$31</c:f>
              <c:numCache>
                <c:formatCode>0%</c:formatCode>
                <c:ptCount val="15"/>
                <c:pt idx="0">
                  <c:v>-5.2406348065347198E-2</c:v>
                </c:pt>
                <c:pt idx="1">
                  <c:v>0.33320942119478408</c:v>
                </c:pt>
                <c:pt idx="2">
                  <c:v>-0.18247791417365425</c:v>
                </c:pt>
                <c:pt idx="3">
                  <c:v>0.14152249113208826</c:v>
                </c:pt>
                <c:pt idx="4">
                  <c:v>5.7407809447011751</c:v>
                </c:pt>
                <c:pt idx="5">
                  <c:v>1.6681324301907658</c:v>
                </c:pt>
                <c:pt idx="6">
                  <c:v>2.5707480583185722</c:v>
                </c:pt>
                <c:pt idx="7">
                  <c:v>-3.7478135446249915E-2</c:v>
                </c:pt>
                <c:pt idx="8">
                  <c:v>-0.27267017653346437</c:v>
                </c:pt>
                <c:pt idx="9">
                  <c:v>1.7488092230062269</c:v>
                </c:pt>
                <c:pt idx="10">
                  <c:v>0.30075300619656486</c:v>
                </c:pt>
                <c:pt idx="11">
                  <c:v>0.58685867735774133</c:v>
                </c:pt>
                <c:pt idx="12">
                  <c:v>7.7284553117288523E-3</c:v>
                </c:pt>
                <c:pt idx="13">
                  <c:v>6.0588199734010389E-2</c:v>
                </c:pt>
                <c:pt idx="14">
                  <c:v>1.5056556172662667</c:v>
                </c:pt>
              </c:numCache>
            </c:numRef>
          </c:yVal>
          <c:bubbleSize>
            <c:numRef>
              <c:f>'fig14'!$H$17:$H$31</c:f>
              <c:numCache>
                <c:formatCode>#,##0</c:formatCode>
                <c:ptCount val="15"/>
                <c:pt idx="0">
                  <c:v>25099.33</c:v>
                </c:pt>
                <c:pt idx="1">
                  <c:v>2295.3200000000002</c:v>
                </c:pt>
                <c:pt idx="2">
                  <c:v>211487.29</c:v>
                </c:pt>
                <c:pt idx="3">
                  <c:v>36339.089999999967</c:v>
                </c:pt>
                <c:pt idx="4">
                  <c:v>4346.8599999999997</c:v>
                </c:pt>
                <c:pt idx="5">
                  <c:v>19301.27</c:v>
                </c:pt>
                <c:pt idx="6">
                  <c:v>19654.29</c:v>
                </c:pt>
                <c:pt idx="7">
                  <c:v>4517.76</c:v>
                </c:pt>
                <c:pt idx="8">
                  <c:v>16432.89</c:v>
                </c:pt>
                <c:pt idx="9">
                  <c:v>14577.649999999998</c:v>
                </c:pt>
                <c:pt idx="10">
                  <c:v>41846.589999999997</c:v>
                </c:pt>
                <c:pt idx="11">
                  <c:v>3356.46</c:v>
                </c:pt>
                <c:pt idx="12">
                  <c:v>7235.4500000000007</c:v>
                </c:pt>
                <c:pt idx="13">
                  <c:v>8421.24</c:v>
                </c:pt>
                <c:pt idx="14">
                  <c:v>10845.579999999998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1E-7596-476F-9740-8909311C2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780354927"/>
        <c:axId val="780353679"/>
      </c:bubbleChart>
      <c:valAx>
        <c:axId val="780354927"/>
        <c:scaling>
          <c:orientation val="minMax"/>
          <c:max val="3.2"/>
          <c:min val="-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l"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r>
                  <a:rPr lang="fr-FR" b="1"/>
                  <a:t>évolution surface totale de </a:t>
                </a:r>
              </a:p>
              <a:p>
                <a:pPr algn="l">
                  <a:defRPr b="1"/>
                </a:pPr>
                <a:r>
                  <a:rPr lang="fr-FR" b="1"/>
                  <a:t>la culture 2010-2020 (%)</a:t>
                </a:r>
              </a:p>
            </c:rich>
          </c:tx>
          <c:layout>
            <c:manualLayout>
              <c:xMode val="edge"/>
              <c:yMode val="edge"/>
              <c:x val="0.80953416878623718"/>
              <c:y val="0.81537752455148327"/>
            </c:manualLayout>
          </c:layout>
          <c:overlay val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l"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Marianne" panose="02000000000000000000" pitchFamily="50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0&quot; &quot;%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780353679"/>
        <c:crosses val="autoZero"/>
        <c:crossBetween val="midCat"/>
        <c:majorUnit val="0.2"/>
      </c:valAx>
      <c:valAx>
        <c:axId val="780353679"/>
        <c:scaling>
          <c:orientation val="minMax"/>
          <c:max val="6"/>
          <c:min val="-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r>
                  <a:rPr lang="en-US" b="1"/>
                  <a:t>évolution surface irriguée </a:t>
                </a:r>
              </a:p>
              <a:p>
                <a:pPr algn="l">
                  <a:defRPr b="1"/>
                </a:pPr>
                <a:r>
                  <a:rPr lang="en-US" b="1"/>
                  <a:t>de la culture 2010-2020 (%)</a:t>
                </a:r>
              </a:p>
            </c:rich>
          </c:tx>
          <c:layout>
            <c:manualLayout>
              <c:xMode val="edge"/>
              <c:yMode val="edge"/>
              <c:x val="0.20839990809855299"/>
              <c:y val="1.735629303262046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Marianne" panose="02000000000000000000" pitchFamily="50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0&quot; &quot;%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780354927"/>
        <c:crosses val="autoZero"/>
        <c:crossBetween val="midCat"/>
        <c:maj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76888613998778"/>
          <c:y val="5.7629326685678432E-2"/>
          <c:w val="0.67540944088937527"/>
          <c:h val="0.6475263323120663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 fig1_fig2'!$L$29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 fig1_fig2'!$I$30:$I$32</c:f>
              <c:strCache>
                <c:ptCount val="3"/>
                <c:pt idx="0">
                  <c:v>non irrigants</c:v>
                </c:pt>
                <c:pt idx="1">
                  <c:v>irrigants</c:v>
                </c:pt>
                <c:pt idx="2">
                  <c:v>ensemble 
exploitations</c:v>
                </c:pt>
              </c:strCache>
            </c:strRef>
          </c:cat>
          <c:val>
            <c:numRef>
              <c:f>' fig1_fig2'!$L$30:$L$32</c:f>
              <c:numCache>
                <c:formatCode>#,##0</c:formatCode>
                <c:ptCount val="3"/>
                <c:pt idx="0">
                  <c:v>2741390.29</c:v>
                </c:pt>
                <c:pt idx="1">
                  <c:v>1130481.82</c:v>
                </c:pt>
                <c:pt idx="2">
                  <c:v>3871872.11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7F-40E7-B984-38F689E93325}"/>
            </c:ext>
          </c:extLst>
        </c:ser>
        <c:ser>
          <c:idx val="1"/>
          <c:order val="1"/>
          <c:tx>
            <c:strRef>
              <c:f>' fig1_fig2'!$K$29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 fig1_fig2'!$I$30:$I$32</c:f>
              <c:strCache>
                <c:ptCount val="3"/>
                <c:pt idx="0">
                  <c:v>non irrigants</c:v>
                </c:pt>
                <c:pt idx="1">
                  <c:v>irrigants</c:v>
                </c:pt>
                <c:pt idx="2">
                  <c:v>ensemble 
exploitations</c:v>
                </c:pt>
              </c:strCache>
            </c:strRef>
          </c:cat>
          <c:val>
            <c:numRef>
              <c:f>' fig1_fig2'!$K$30:$K$32</c:f>
              <c:numCache>
                <c:formatCode>#,##0</c:formatCode>
                <c:ptCount val="3"/>
                <c:pt idx="0">
                  <c:v>2804607.91</c:v>
                </c:pt>
                <c:pt idx="1">
                  <c:v>1132309.47</c:v>
                </c:pt>
                <c:pt idx="2">
                  <c:v>3936917.38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7F-40E7-B984-38F689E93325}"/>
            </c:ext>
          </c:extLst>
        </c:ser>
        <c:ser>
          <c:idx val="0"/>
          <c:order val="2"/>
          <c:tx>
            <c:strRef>
              <c:f>' fig1_fig2'!$J$29</c:f>
              <c:strCache>
                <c:ptCount val="1"/>
                <c:pt idx="0">
                  <c:v>2000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 fig1_fig2'!$I$30:$I$32</c:f>
              <c:strCache>
                <c:ptCount val="3"/>
                <c:pt idx="0">
                  <c:v>non irrigants</c:v>
                </c:pt>
                <c:pt idx="1">
                  <c:v>irrigants</c:v>
                </c:pt>
                <c:pt idx="2">
                  <c:v>ensemble 
exploitations</c:v>
                </c:pt>
              </c:strCache>
            </c:strRef>
          </c:cat>
          <c:val>
            <c:numRef>
              <c:f>' fig1_fig2'!$J$30:$J$32</c:f>
              <c:numCache>
                <c:formatCode>#,##0</c:formatCode>
                <c:ptCount val="3"/>
                <c:pt idx="0">
                  <c:v>2902674.34</c:v>
                </c:pt>
                <c:pt idx="1">
                  <c:v>1193610.31</c:v>
                </c:pt>
                <c:pt idx="2">
                  <c:v>4096284.65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7F-40E7-B984-38F689E93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77285775"/>
        <c:axId val="377286607"/>
      </c:barChart>
      <c:catAx>
        <c:axId val="37728577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377286607"/>
        <c:crosses val="autoZero"/>
        <c:auto val="1"/>
        <c:lblAlgn val="ctr"/>
        <c:lblOffset val="100"/>
        <c:noMultiLvlLbl val="0"/>
      </c:catAx>
      <c:valAx>
        <c:axId val="377286607"/>
        <c:scaling>
          <c:orientation val="minMax"/>
          <c:max val="40000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r>
                  <a:rPr lang="en-US"/>
                  <a:t>ha</a:t>
                </a:r>
              </a:p>
            </c:rich>
          </c:tx>
          <c:layout>
            <c:manualLayout>
              <c:xMode val="edge"/>
              <c:yMode val="edge"/>
              <c:x val="0.93992371799446517"/>
              <c:y val="0.721911426279912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Marianne" panose="02000000000000000000" pitchFamily="50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377285775"/>
        <c:crosses val="autoZero"/>
        <c:crossBetween val="between"/>
        <c:majorUnit val="100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231058353355378"/>
          <c:y val="0.84986764771688961"/>
          <c:w val="0.32881271261031947"/>
          <c:h val="8.84092449485646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850536394527649"/>
          <c:y val="0.14392830164522116"/>
          <c:w val="0.62856356787331558"/>
          <c:h val="0.82019896293451122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13"/>
            <c:spPr>
              <a:solidFill>
                <a:srgbClr val="A2685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13C-42C7-A76D-7AB8CC67D74A}"/>
              </c:ext>
            </c:extLst>
          </c:dPt>
          <c:dPt>
            <c:idx val="1"/>
            <c:bubble3D val="0"/>
            <c:explosion val="6"/>
            <c:spPr>
              <a:solidFill>
                <a:srgbClr val="A6A6A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13C-42C7-A76D-7AB8CC67D74A}"/>
              </c:ext>
            </c:extLst>
          </c:dPt>
          <c:dPt>
            <c:idx val="2"/>
            <c:bubble3D val="0"/>
            <c:explosion val="8"/>
            <c:spPr>
              <a:solidFill>
                <a:schemeClr val="accent6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13C-42C7-A76D-7AB8CC67D74A}"/>
              </c:ext>
            </c:extLst>
          </c:dPt>
          <c:dPt>
            <c:idx val="3"/>
            <c:bubble3D val="0"/>
            <c:explosion val="8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13C-42C7-A76D-7AB8CC67D74A}"/>
              </c:ext>
            </c:extLst>
          </c:dPt>
          <c:dLbls>
            <c:dLbl>
              <c:idx val="0"/>
              <c:layout>
                <c:manualLayout>
                  <c:x val="-0.14433746384160334"/>
                  <c:y val="-0.279624460427424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COP</a:t>
                    </a:r>
                    <a:r>
                      <a:rPr lang="en-US" baseline="0"/>
                      <a:t> </a:t>
                    </a:r>
                    <a:r>
                      <a:rPr lang="en-US"/>
                      <a:t>80 %</a:t>
                    </a:r>
                    <a:endParaRPr lang="en-US" baseline="30000"/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622219165835713"/>
                      <c:h val="0.1307871683839968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313C-42C7-A76D-7AB8CC67D74A}"/>
                </c:ext>
              </c:extLst>
            </c:dLbl>
            <c:dLbl>
              <c:idx val="1"/>
              <c:layout>
                <c:manualLayout>
                  <c:x val="2.0820099176158326E-2"/>
                  <c:y val="1.122867454068241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Industrielles 4</a:t>
                    </a:r>
                    <a:r>
                      <a:rPr lang="en-US" baseline="0"/>
                      <a:t> %</a:t>
                    </a:r>
                    <a:endParaRPr lang="en-US"/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0002018978397"/>
                      <c:h val="0.1006526347668079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313C-42C7-A76D-7AB8CC67D74A}"/>
                </c:ext>
              </c:extLst>
            </c:dLbl>
            <c:dLbl>
              <c:idx val="2"/>
              <c:layout>
                <c:manualLayout>
                  <c:x val="3.4255070836595708E-2"/>
                  <c:y val="4.746365838885523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Fourragères 12 %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74807089076342"/>
                      <c:h val="0.1169871794871794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313C-42C7-A76D-7AB8CC67D74A}"/>
                </c:ext>
              </c:extLst>
            </c:dLbl>
            <c:dLbl>
              <c:idx val="3"/>
              <c:layout>
                <c:manualLayout>
                  <c:x val="3.4999138240928152E-2"/>
                  <c:y val="-1.299868766404198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Potagères</a:t>
                    </a:r>
                    <a:r>
                      <a:rPr lang="en-US" baseline="0"/>
                      <a:t> et florales </a:t>
                    </a:r>
                    <a:fld id="{3A57A9DB-9BD0-4852-81F6-69B4F757548F}" type="PERCENTAGE">
                      <a:rPr lang="en-US"/>
                      <a:pPr/>
                      <a:t>[POURCENTAGE]</a:t>
                    </a:fld>
                    <a:endParaRPr lang="en-US" baseline="0"/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7452600788878875"/>
                      <c:h val="0.12158666464768828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313C-42C7-A76D-7AB8CC67D74A}"/>
                </c:ext>
              </c:extLst>
            </c:dLbl>
            <c:numFmt formatCode="0&quot; &quot;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zoom_semences!$A$12:$A$15</c:f>
              <c:strCache>
                <c:ptCount val="4"/>
                <c:pt idx="0">
                  <c:v>Céréales, oléagineux et protéagineux</c:v>
                </c:pt>
                <c:pt idx="1">
                  <c:v>Cultures industrielles</c:v>
                </c:pt>
                <c:pt idx="2">
                  <c:v>Fourragères</c:v>
                </c:pt>
                <c:pt idx="3">
                  <c:v>Potagères et florales</c:v>
                </c:pt>
              </c:strCache>
            </c:strRef>
          </c:cat>
          <c:val>
            <c:numRef>
              <c:f>zoom_semences!$B$12:$B$15</c:f>
              <c:numCache>
                <c:formatCode>#,##0</c:formatCode>
                <c:ptCount val="4"/>
                <c:pt idx="0">
                  <c:v>50171.09</c:v>
                </c:pt>
                <c:pt idx="1">
                  <c:v>2903</c:v>
                </c:pt>
                <c:pt idx="2">
                  <c:v>7381</c:v>
                </c:pt>
                <c:pt idx="3">
                  <c:v>2318.6400000000003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13C-42C7-A76D-7AB8CC67D74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925758060730211"/>
          <c:y val="3.7102565569134362E-2"/>
          <c:w val="0.82689132151164035"/>
          <c:h val="0.79750668194779029"/>
        </c:manualLayout>
      </c:layout>
      <c:bubbleChart>
        <c:varyColors val="0"/>
        <c:ser>
          <c:idx val="0"/>
          <c:order val="0"/>
          <c:tx>
            <c:strRef>
              <c:f>fig15_fig16!$G$41:$G$48</c:f>
              <c:strCache>
                <c:ptCount val="8"/>
                <c:pt idx="0">
                  <c:v>Exploitations spécialisées en grandes cultures</c:v>
                </c:pt>
                <c:pt idx="1">
                  <c:v>Exploitations spécialisées en maraîchage ou horticulture</c:v>
                </c:pt>
                <c:pt idx="2">
                  <c:v>Exploitations spécialisées en viticulture</c:v>
                </c:pt>
                <c:pt idx="3">
                  <c:v>Exploitations spécialisées en cultures fruitières ou autres cultures permanentes</c:v>
                </c:pt>
                <c:pt idx="4">
                  <c:v>Exploitations bovines </c:v>
                </c:pt>
                <c:pt idx="5">
                  <c:v>Autres herbivores </c:v>
                </c:pt>
                <c:pt idx="6">
                  <c:v>Exploitations spécialisées en porcins et/ou volailles </c:v>
                </c:pt>
                <c:pt idx="7">
                  <c:v>Exploitations de polyculture et/ou polyélevage</c:v>
                </c:pt>
              </c:strCache>
            </c:strRef>
          </c:tx>
          <c:spPr>
            <a:solidFill>
              <a:schemeClr val="accent1">
                <a:alpha val="75000"/>
              </a:schemeClr>
            </a:solidFill>
            <a:ln w="25400"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C000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C0-4CB6-AB7E-8879F6DB4433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AC0-4CB6-AB7E-8879F6DB4433}"/>
              </c:ext>
            </c:extLst>
          </c:dPt>
          <c:dPt>
            <c:idx val="2"/>
            <c:invertIfNegative val="0"/>
            <c:bubble3D val="0"/>
            <c:spPr>
              <a:solidFill>
                <a:srgbClr val="7030A0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AC0-4CB6-AB7E-8879F6DB4433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C0-4CB6-AB7E-8879F6DB4433}"/>
              </c:ext>
            </c:extLst>
          </c:dPt>
          <c:dPt>
            <c:idx val="4"/>
            <c:invertIfNegative val="0"/>
            <c:bubble3D val="0"/>
            <c:spPr>
              <a:solidFill>
                <a:srgbClr val="70AD47">
                  <a:lumMod val="60000"/>
                  <a:lumOff val="40000"/>
                </a:srgbClr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AC0-4CB6-AB7E-8879F6DB4433}"/>
              </c:ext>
            </c:extLst>
          </c:dPt>
          <c:dPt>
            <c:idx val="5"/>
            <c:invertIfNegative val="0"/>
            <c:bubble3D val="0"/>
            <c:spPr>
              <a:solidFill>
                <a:srgbClr val="70AD47">
                  <a:lumMod val="50000"/>
                </a:srgbClr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AC0-4CB6-AB7E-8879F6DB4433}"/>
              </c:ext>
            </c:extLst>
          </c:dPt>
          <c:dPt>
            <c:idx val="6"/>
            <c:invertIfNegative val="0"/>
            <c:bubble3D val="0"/>
            <c:spPr>
              <a:solidFill>
                <a:srgbClr val="F79BEC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AC0-4CB6-AB7E-8879F6DB4433}"/>
              </c:ext>
            </c:extLst>
          </c:dPt>
          <c:dPt>
            <c:idx val="7"/>
            <c:invertIfNegative val="0"/>
            <c:bubble3D val="0"/>
            <c:spPr>
              <a:solidFill>
                <a:sysClr val="window" lastClr="FFFFFF">
                  <a:lumMod val="50000"/>
                </a:sysClr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AC0-4CB6-AB7E-8879F6DB4433}"/>
              </c:ext>
            </c:extLst>
          </c:dPt>
          <c:dLbls>
            <c:dLbl>
              <c:idx val="0"/>
              <c:layout>
                <c:manualLayout>
                  <c:x val="5.3625837903717159E-2"/>
                  <c:y val="0.1133144812932959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Grandes</a:t>
                    </a:r>
                    <a:r>
                      <a:rPr lang="en-US" baseline="0"/>
                      <a:t> cultures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C0-4CB6-AB7E-8879F6DB4433}"/>
                </c:ext>
              </c:extLst>
            </c:dLbl>
            <c:dLbl>
              <c:idx val="1"/>
              <c:layout>
                <c:manualLayout>
                  <c:x val="-5.1188299817184736E-2"/>
                  <c:y val="-0.13220022817551194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Légumes</a:t>
                    </a:r>
                    <a:r>
                      <a:rPr lang="en-US" baseline="0"/>
                      <a:t> et</a:t>
                    </a:r>
                  </a:p>
                  <a:p>
                    <a:r>
                      <a:rPr lang="en-US" baseline="0"/>
                      <a:t>horticulture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C0-4CB6-AB7E-8879F6DB4433}"/>
                </c:ext>
              </c:extLst>
            </c:dLbl>
            <c:dLbl>
              <c:idx val="2"/>
              <c:layout>
                <c:manualLayout>
                  <c:x val="2.4375380865326022E-3"/>
                  <c:y val="8.309728628175036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Viticulture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C0-4CB6-AB7E-8879F6DB4433}"/>
                </c:ext>
              </c:extLst>
            </c:dLbl>
            <c:dLbl>
              <c:idx val="3"/>
              <c:layout>
                <c:manualLayout>
                  <c:x val="-2.6812918951858621E-2"/>
                  <c:y val="-9.442873441107996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Arboriculture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C0-4CB6-AB7E-8879F6DB4433}"/>
                </c:ext>
              </c:extLst>
            </c:dLbl>
            <c:dLbl>
              <c:idx val="4"/>
              <c:layout>
                <c:manualLayout>
                  <c:x val="-0.15420853203208756"/>
                  <c:y val="-8.309728628175043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Bovins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C0-4CB6-AB7E-8879F6DB4433}"/>
                </c:ext>
              </c:extLst>
            </c:dLbl>
            <c:dLbl>
              <c:idx val="5"/>
              <c:layout>
                <c:manualLayout>
                  <c:x val="-0.13144689660271344"/>
                  <c:y val="6.043439002309117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Autres</a:t>
                    </a:r>
                    <a:r>
                      <a:rPr lang="en-US" baseline="0"/>
                      <a:t> herbivores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C0-4CB6-AB7E-8879F6DB4433}"/>
                </c:ext>
              </c:extLst>
            </c:dLbl>
            <c:dLbl>
              <c:idx val="6"/>
              <c:layout>
                <c:manualLayout>
                  <c:x val="-0.16087751371115175"/>
                  <c:y val="9.820588378752315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Granivores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C0-4CB6-AB7E-8879F6DB4433}"/>
                </c:ext>
              </c:extLst>
            </c:dLbl>
            <c:dLbl>
              <c:idx val="7"/>
              <c:layout>
                <c:manualLayout>
                  <c:x val="-0.1950030469226082"/>
                  <c:y val="-0.126562758377836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Polyculture</a:t>
                    </a:r>
                    <a:r>
                      <a:rPr lang="en-US" baseline="0"/>
                      <a:t> et/ou polyélevage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C0-4CB6-AB7E-8879F6DB44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fig15_fig16!$H$41:$H$48</c:f>
              <c:numCache>
                <c:formatCode>0%</c:formatCode>
                <c:ptCount val="8"/>
                <c:pt idx="0">
                  <c:v>3.6207999087567971E-2</c:v>
                </c:pt>
                <c:pt idx="1">
                  <c:v>0.16116926583270041</c:v>
                </c:pt>
                <c:pt idx="2">
                  <c:v>0.12834815295165031</c:v>
                </c:pt>
                <c:pt idx="3">
                  <c:v>0.50205117313087178</c:v>
                </c:pt>
                <c:pt idx="4">
                  <c:v>-0.14785758783456268</c:v>
                </c:pt>
                <c:pt idx="5">
                  <c:v>-1.1881231446972047E-2</c:v>
                </c:pt>
                <c:pt idx="6">
                  <c:v>-0.17609461992918715</c:v>
                </c:pt>
                <c:pt idx="7">
                  <c:v>-2.4509701587743425E-2</c:v>
                </c:pt>
              </c:numCache>
            </c:numRef>
          </c:xVal>
          <c:yVal>
            <c:numRef>
              <c:f>fig15_fig16!$I$41:$I$48</c:f>
              <c:numCache>
                <c:formatCode>0%</c:formatCode>
                <c:ptCount val="8"/>
                <c:pt idx="0">
                  <c:v>0.58460751819810608</c:v>
                </c:pt>
                <c:pt idx="1">
                  <c:v>3.1914893098821416E-2</c:v>
                </c:pt>
                <c:pt idx="2">
                  <c:v>2.5003368350868076E-2</c:v>
                </c:pt>
                <c:pt idx="3">
                  <c:v>6.7862868810064647E-2</c:v>
                </c:pt>
                <c:pt idx="4">
                  <c:v>4.9539575906359157E-2</c:v>
                </c:pt>
                <c:pt idx="5">
                  <c:v>9.8988598461109342E-3</c:v>
                </c:pt>
                <c:pt idx="6">
                  <c:v>4.6688777142015414E-2</c:v>
                </c:pt>
                <c:pt idx="7">
                  <c:v>0.18436723276069256</c:v>
                </c:pt>
              </c:numCache>
            </c:numRef>
          </c:yVal>
          <c:bubbleSize>
            <c:numRef>
              <c:f>fig15_fig16!$J$41:$J$48</c:f>
              <c:numCache>
                <c:formatCode>General</c:formatCode>
                <c:ptCount val="8"/>
                <c:pt idx="0">
                  <c:v>4799</c:v>
                </c:pt>
                <c:pt idx="1">
                  <c:v>2113</c:v>
                </c:pt>
                <c:pt idx="2">
                  <c:v>549</c:v>
                </c:pt>
                <c:pt idx="3">
                  <c:v>1460</c:v>
                </c:pt>
                <c:pt idx="4">
                  <c:v>974</c:v>
                </c:pt>
                <c:pt idx="5">
                  <c:v>197</c:v>
                </c:pt>
                <c:pt idx="6">
                  <c:v>662</c:v>
                </c:pt>
                <c:pt idx="7">
                  <c:v>2666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10-9AC0-4CB6-AB7E-8879F6DB4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118967952"/>
        <c:axId val="118962544"/>
      </c:bubbleChart>
      <c:valAx>
        <c:axId val="118967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% évolution</a:t>
                </a:r>
                <a:r>
                  <a:rPr lang="fr-FR" baseline="0"/>
                  <a:t> des surfaces irriguées entre 2010 et 2020</a:t>
                </a:r>
                <a:endParaRPr lang="fr-FR"/>
              </a:p>
            </c:rich>
          </c:tx>
          <c:layout>
            <c:manualLayout>
              <c:xMode val="edge"/>
              <c:yMode val="edge"/>
              <c:x val="0.29915948371836282"/>
              <c:y val="0.91557656890088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8962544"/>
        <c:crossesAt val="-10"/>
        <c:crossBetween val="midCat"/>
      </c:valAx>
      <c:valAx>
        <c:axId val="118962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des surfaces irriguées en 2020</a:t>
                </a:r>
              </a:p>
            </c:rich>
          </c:tx>
          <c:layout>
            <c:manualLayout>
              <c:xMode val="edge"/>
              <c:yMode val="edge"/>
              <c:x val="1.5371578412111883E-2"/>
              <c:y val="0.281802505156651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8967952"/>
        <c:crossesAt val="-40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07357283464568"/>
          <c:y val="3.5214081196058747E-2"/>
          <c:w val="0.87136421423884514"/>
          <c:h val="0.455202117987085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fig15_fig16!$C$40</c:f>
              <c:strCache>
                <c:ptCount val="1"/>
                <c:pt idx="0">
                  <c:v>Parts en nb. exploitations 2020</c:v>
                </c:pt>
              </c:strCache>
            </c:strRef>
          </c:tx>
          <c:spPr>
            <a:solidFill>
              <a:srgbClr val="009F79"/>
            </a:solidFill>
            <a:ln>
              <a:noFill/>
            </a:ln>
            <a:effectLst/>
          </c:spPr>
          <c:invertIfNegative val="0"/>
          <c:cat>
            <c:multiLvlStrRef>
              <c:f>fig15_fig16!$A$41:$B$52</c:f>
              <c:multiLvlStrCache>
                <c:ptCount val="12"/>
                <c:lvl>
                  <c:pt idx="0">
                    <c:v>Grandes cultures</c:v>
                  </c:pt>
                  <c:pt idx="1">
                    <c:v>Maraîchage ou horticulture</c:v>
                  </c:pt>
                  <c:pt idx="2">
                    <c:v>Viticulture</c:v>
                  </c:pt>
                  <c:pt idx="3">
                    <c:v>Cultures fruitières</c:v>
                  </c:pt>
                  <c:pt idx="4">
                    <c:v>Spécialisées élevages</c:v>
                  </c:pt>
                  <c:pt idx="5">
                    <c:v>Polyculture et/ou polyélevage</c:v>
                  </c:pt>
                  <c:pt idx="6">
                    <c:v>Grandes cultures</c:v>
                  </c:pt>
                  <c:pt idx="7">
                    <c:v>Maraîchage ou horticulture</c:v>
                  </c:pt>
                  <c:pt idx="8">
                    <c:v>Viticulture</c:v>
                  </c:pt>
                  <c:pt idx="9">
                    <c:v>Cultures fruitières</c:v>
                  </c:pt>
                  <c:pt idx="10">
                    <c:v>Spécialisées élevages</c:v>
                  </c:pt>
                  <c:pt idx="11">
                    <c:v>Polyculture et/ou polyélevage</c:v>
                  </c:pt>
                </c:lvl>
                <c:lvl>
                  <c:pt idx="0">
                    <c:v>Irrigants</c:v>
                  </c:pt>
                  <c:pt idx="6">
                    <c:v>Non irrigants</c:v>
                  </c:pt>
                </c:lvl>
              </c:multiLvlStrCache>
            </c:multiLvlStrRef>
          </c:cat>
          <c:val>
            <c:numRef>
              <c:f>fig15_fig16!$C$41:$C$52</c:f>
              <c:numCache>
                <c:formatCode>0.0%</c:formatCode>
                <c:ptCount val="12"/>
                <c:pt idx="0">
                  <c:v>0.35754731038593351</c:v>
                </c:pt>
                <c:pt idx="1">
                  <c:v>0.15742810311428998</c:v>
                </c:pt>
                <c:pt idx="2">
                  <c:v>4.0902995082700046E-2</c:v>
                </c:pt>
                <c:pt idx="3">
                  <c:v>0.10877663537475786</c:v>
                </c:pt>
                <c:pt idx="4">
                  <c:v>0.13656683057666519</c:v>
                </c:pt>
                <c:pt idx="5">
                  <c:v>0.19862911637609895</c:v>
                </c:pt>
                <c:pt idx="6">
                  <c:v>0.26537082988695893</c:v>
                </c:pt>
                <c:pt idx="7">
                  <c:v>6.1640868092481E-3</c:v>
                </c:pt>
                <c:pt idx="8">
                  <c:v>0.19504509827090472</c:v>
                </c:pt>
                <c:pt idx="9">
                  <c:v>2.7413446768285478E-2</c:v>
                </c:pt>
                <c:pt idx="10">
                  <c:v>0.40367875851746821</c:v>
                </c:pt>
                <c:pt idx="11">
                  <c:v>9.2362834298318167E-2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89-42E9-BFE5-CCFE4CD8E074}"/>
            </c:ext>
          </c:extLst>
        </c:ser>
        <c:ser>
          <c:idx val="1"/>
          <c:order val="1"/>
          <c:tx>
            <c:strRef>
              <c:f>fig15_fig16!$D$40</c:f>
              <c:strCache>
                <c:ptCount val="1"/>
                <c:pt idx="0">
                  <c:v>Evolution 2010/2020</c:v>
                </c:pt>
              </c:strCache>
            </c:strRef>
          </c:tx>
          <c:spPr>
            <a:solidFill>
              <a:srgbClr val="91AE4F"/>
            </a:solidFill>
            <a:ln>
              <a:noFill/>
            </a:ln>
            <a:effectLst/>
          </c:spPr>
          <c:invertIfNegative val="0"/>
          <c:cat>
            <c:multiLvlStrRef>
              <c:f>fig15_fig16!$A$41:$B$52</c:f>
              <c:multiLvlStrCache>
                <c:ptCount val="12"/>
                <c:lvl>
                  <c:pt idx="0">
                    <c:v>Grandes cultures</c:v>
                  </c:pt>
                  <c:pt idx="1">
                    <c:v>Maraîchage ou horticulture</c:v>
                  </c:pt>
                  <c:pt idx="2">
                    <c:v>Viticulture</c:v>
                  </c:pt>
                  <c:pt idx="3">
                    <c:v>Cultures fruitières</c:v>
                  </c:pt>
                  <c:pt idx="4">
                    <c:v>Spécialisées élevages</c:v>
                  </c:pt>
                  <c:pt idx="5">
                    <c:v>Polyculture et/ou polyélevage</c:v>
                  </c:pt>
                  <c:pt idx="6">
                    <c:v>Grandes cultures</c:v>
                  </c:pt>
                  <c:pt idx="7">
                    <c:v>Maraîchage ou horticulture</c:v>
                  </c:pt>
                  <c:pt idx="8">
                    <c:v>Viticulture</c:v>
                  </c:pt>
                  <c:pt idx="9">
                    <c:v>Cultures fruitières</c:v>
                  </c:pt>
                  <c:pt idx="10">
                    <c:v>Spécialisées élevages</c:v>
                  </c:pt>
                  <c:pt idx="11">
                    <c:v>Polyculture et/ou polyélevage</c:v>
                  </c:pt>
                </c:lvl>
                <c:lvl>
                  <c:pt idx="0">
                    <c:v>Irrigants</c:v>
                  </c:pt>
                  <c:pt idx="6">
                    <c:v>Non irrigants</c:v>
                  </c:pt>
                </c:lvl>
              </c:multiLvlStrCache>
            </c:multiLvlStrRef>
          </c:cat>
          <c:val>
            <c:numRef>
              <c:f>fig15_fig16!$D$41:$D$52</c:f>
              <c:numCache>
                <c:formatCode>0.0%</c:formatCode>
                <c:ptCount val="12"/>
                <c:pt idx="0">
                  <c:v>-0.18784904383144357</c:v>
                </c:pt>
                <c:pt idx="1">
                  <c:v>0.32893081761006288</c:v>
                </c:pt>
                <c:pt idx="2">
                  <c:v>-0.13543307086614173</c:v>
                </c:pt>
                <c:pt idx="3">
                  <c:v>0.2258606213266163</c:v>
                </c:pt>
                <c:pt idx="4">
                  <c:v>-0.30908405578590276</c:v>
                </c:pt>
                <c:pt idx="5">
                  <c:v>-0.27198252321135991</c:v>
                </c:pt>
                <c:pt idx="6">
                  <c:v>-6.9084628670120898E-2</c:v>
                </c:pt>
                <c:pt idx="7">
                  <c:v>0.16356877323420074</c:v>
                </c:pt>
                <c:pt idx="8">
                  <c:v>-0.19851096544468722</c:v>
                </c:pt>
                <c:pt idx="9">
                  <c:v>-2.0408163265306121E-2</c:v>
                </c:pt>
                <c:pt idx="10">
                  <c:v>-0.32085348883440462</c:v>
                </c:pt>
                <c:pt idx="11">
                  <c:v>-0.43343802850930174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89-42E9-BFE5-CCFE4CD8E0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424604255"/>
        <c:axId val="424610495"/>
      </c:barChart>
      <c:catAx>
        <c:axId val="424604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424610495"/>
        <c:crosses val="autoZero"/>
        <c:auto val="1"/>
        <c:lblAlgn val="ctr"/>
        <c:lblOffset val="100"/>
        <c:noMultiLvlLbl val="0"/>
      </c:catAx>
      <c:valAx>
        <c:axId val="424610495"/>
        <c:scaling>
          <c:orientation val="minMax"/>
          <c:max val="0.5"/>
          <c:min val="-0.4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 &quot;%" sourceLinked="0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4246042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86533827558853"/>
          <c:y val="1.7006359456367182E-2"/>
          <c:w val="0.60055486089164767"/>
          <c:h val="5.0420917920438353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baseline="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108661850017794"/>
          <c:y val="9.9055221029405047E-2"/>
          <c:w val="0.61952819113395252"/>
          <c:h val="0.8149289760111466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C000">
                  <a:lumMod val="60000"/>
                  <a:lumOff val="40000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D55-4F3B-88A6-E0F6369C63DC}"/>
              </c:ext>
            </c:extLst>
          </c:dPt>
          <c:dPt>
            <c:idx val="1"/>
            <c:bubble3D val="0"/>
            <c:explosion val="34"/>
            <c:spPr>
              <a:solidFill>
                <a:srgbClr val="C00000">
                  <a:alpha val="30000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D55-4F3B-88A6-E0F6369C63DC}"/>
              </c:ext>
            </c:extLst>
          </c:dPt>
          <c:dPt>
            <c:idx val="2"/>
            <c:bubble3D val="0"/>
            <c:spPr>
              <a:solidFill>
                <a:sysClr val="window" lastClr="FFFFFF">
                  <a:lumMod val="85000"/>
                </a:sys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D55-4F3B-88A6-E0F6369C63DC}"/>
              </c:ext>
            </c:extLst>
          </c:dPt>
          <c:dLbls>
            <c:dLbl>
              <c:idx val="1"/>
              <c:layout>
                <c:manualLayout>
                  <c:x val="-0.13778147421927209"/>
                  <c:y val="-3.793697547513880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55-4F3B-88A6-E0F6369C63DC}"/>
                </c:ext>
              </c:extLst>
            </c:dLbl>
            <c:dLbl>
              <c:idx val="2"/>
              <c:layout>
                <c:manualLayout>
                  <c:x val="-9.8330011370958065E-2"/>
                  <c:y val="-0.1926191784166514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55-4F3B-88A6-E0F6369C63DC}"/>
                </c:ext>
              </c:extLst>
            </c:dLbl>
            <c:numFmt formatCode="0&quot; &quot;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rgbClr val="009F79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'zoom_élevage '!$H$32:$H$34</c:f>
              <c:strCache>
                <c:ptCount val="3"/>
                <c:pt idx="0">
                  <c:v>OTEX végétales strictes</c:v>
                </c:pt>
                <c:pt idx="1">
                  <c:v>OTEX animales strictes</c:v>
                </c:pt>
                <c:pt idx="2">
                  <c:v>OTEX mixtes</c:v>
                </c:pt>
              </c:strCache>
            </c:strRef>
          </c:cat>
          <c:val>
            <c:numRef>
              <c:f>'zoom_élevage '!$I$32:$I$34</c:f>
              <c:numCache>
                <c:formatCode>General</c:formatCode>
                <c:ptCount val="3"/>
                <c:pt idx="0">
                  <c:v>10063</c:v>
                </c:pt>
                <c:pt idx="1">
                  <c:v>1903</c:v>
                </c:pt>
                <c:pt idx="2">
                  <c:v>1456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D55-4F3B-88A6-E0F6369C63DC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57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7084095691867688E-2"/>
          <c:y val="0.13533638406237694"/>
          <c:w val="0.59184647643570509"/>
          <c:h val="0.77570761376075281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6FD-42FA-9285-C87F7579885D}"/>
              </c:ext>
            </c:extLst>
          </c:dPt>
          <c:dPt>
            <c:idx val="1"/>
            <c:bubble3D val="0"/>
            <c:spPr>
              <a:solidFill>
                <a:srgbClr val="C00000">
                  <a:alpha val="30000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6FD-42FA-9285-C87F7579885D}"/>
              </c:ext>
            </c:extLst>
          </c:dPt>
          <c:dPt>
            <c:idx val="2"/>
            <c:bubble3D val="0"/>
            <c:spPr>
              <a:solidFill>
                <a:sysClr val="window" lastClr="FFFFFF">
                  <a:lumMod val="85000"/>
                </a:sys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6FD-42FA-9285-C87F7579885D}"/>
              </c:ext>
            </c:extLst>
          </c:dPt>
          <c:dLbls>
            <c:dLbl>
              <c:idx val="0"/>
              <c:layout>
                <c:manualLayout>
                  <c:x val="-0.18817542187302469"/>
                  <c:y val="-0.1051558780971716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FD-42FA-9285-C87F7579885D}"/>
                </c:ext>
              </c:extLst>
            </c:dLbl>
            <c:dLbl>
              <c:idx val="1"/>
              <c:layout>
                <c:manualLayout>
                  <c:x val="9.5847785684289449E-2"/>
                  <c:y val="3.480754553120252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FD-42FA-9285-C87F7579885D}"/>
                </c:ext>
              </c:extLst>
            </c:dLbl>
            <c:numFmt formatCode="0&quot; &quot;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rgbClr val="009F79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'zoom_élevage '!$A$32:$A$34</c:f>
              <c:strCache>
                <c:ptCount val="3"/>
                <c:pt idx="0">
                  <c:v>OTEX végétales strictes</c:v>
                </c:pt>
                <c:pt idx="1">
                  <c:v>OTEX animales strictes</c:v>
                </c:pt>
                <c:pt idx="2">
                  <c:v>OTEX mixtes</c:v>
                </c:pt>
              </c:strCache>
            </c:strRef>
          </c:cat>
          <c:val>
            <c:numRef>
              <c:f>'zoom_élevage '!$B$32:$B$34</c:f>
              <c:numCache>
                <c:formatCode>General</c:formatCode>
                <c:ptCount val="3"/>
                <c:pt idx="0">
                  <c:v>36048</c:v>
                </c:pt>
                <c:pt idx="1">
                  <c:v>23253</c:v>
                </c:pt>
                <c:pt idx="2">
                  <c:v>4899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6FD-42FA-9285-C87F75798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078753990592595"/>
          <c:y val="0.18180961146294536"/>
          <c:w val="0.35998523644215691"/>
          <c:h val="0.80569242994805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4815096388813474E-2"/>
          <c:y val="4.7235325152598644E-2"/>
          <c:w val="0.60471038894383022"/>
          <c:h val="0.6873270102862884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'zoom_élevage '!$M$44</c:f>
              <c:strCache>
                <c:ptCount val="1"/>
                <c:pt idx="0">
                  <c:v>céréales hors maïs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'zoom_élevage '!$N$42:$U$43</c:f>
              <c:multiLvlStrCache>
                <c:ptCount val="8"/>
                <c:lvl>
                  <c:pt idx="0">
                    <c:v>Surf. totale</c:v>
                  </c:pt>
                  <c:pt idx="1">
                    <c:v>Surf. irriguée</c:v>
                  </c:pt>
                  <c:pt idx="2">
                    <c:v>Surf. totale</c:v>
                  </c:pt>
                  <c:pt idx="3">
                    <c:v>Surf. irriguée</c:v>
                  </c:pt>
                  <c:pt idx="4">
                    <c:v>Surf. totale</c:v>
                  </c:pt>
                  <c:pt idx="5">
                    <c:v>Surf. irriguée</c:v>
                  </c:pt>
                  <c:pt idx="6">
                    <c:v>Surf. totale</c:v>
                  </c:pt>
                  <c:pt idx="7">
                    <c:v>Surf. irriguée</c:v>
                  </c:pt>
                </c:lvl>
                <c:lvl>
                  <c:pt idx="0">
                    <c:v>Bovins</c:v>
                  </c:pt>
                  <c:pt idx="2">
                    <c:v>Autres herbivores</c:v>
                  </c:pt>
                  <c:pt idx="4">
                    <c:v>Granivores</c:v>
                  </c:pt>
                  <c:pt idx="6">
                    <c:v>Autres ou mixtes</c:v>
                  </c:pt>
                </c:lvl>
              </c:multiLvlStrCache>
            </c:multiLvlStrRef>
          </c:cat>
          <c:val>
            <c:numRef>
              <c:f>'zoom_élevage '!$N$44:$U$44</c:f>
              <c:numCache>
                <c:formatCode>General</c:formatCode>
                <c:ptCount val="8"/>
                <c:pt idx="0">
                  <c:v>15446.349999999999</c:v>
                </c:pt>
                <c:pt idx="1">
                  <c:v>1084.5100000000002</c:v>
                </c:pt>
                <c:pt idx="2">
                  <c:v>4228.4299999999994</c:v>
                </c:pt>
                <c:pt idx="3">
                  <c:v>436.45</c:v>
                </c:pt>
                <c:pt idx="4">
                  <c:v>5608.73</c:v>
                </c:pt>
                <c:pt idx="5">
                  <c:v>817.5200000000001</c:v>
                </c:pt>
                <c:pt idx="6">
                  <c:v>2177.6100000000006</c:v>
                </c:pt>
                <c:pt idx="7">
                  <c:v>81.44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A8-4AA7-A2AD-EDF2966509D8}"/>
            </c:ext>
          </c:extLst>
        </c:ser>
        <c:ser>
          <c:idx val="1"/>
          <c:order val="1"/>
          <c:tx>
            <c:strRef>
              <c:f>'zoom_élevage '!$M$45</c:f>
              <c:strCache>
                <c:ptCount val="1"/>
                <c:pt idx="0">
                  <c:v>maïs grain et semences</c:v>
                </c:pt>
              </c:strCache>
            </c:strRef>
          </c:tx>
          <c:spPr>
            <a:solidFill>
              <a:srgbClr val="ED7D31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'zoom_élevage '!$N$42:$U$43</c:f>
              <c:multiLvlStrCache>
                <c:ptCount val="8"/>
                <c:lvl>
                  <c:pt idx="0">
                    <c:v>Surf. totale</c:v>
                  </c:pt>
                  <c:pt idx="1">
                    <c:v>Surf. irriguée</c:v>
                  </c:pt>
                  <c:pt idx="2">
                    <c:v>Surf. totale</c:v>
                  </c:pt>
                  <c:pt idx="3">
                    <c:v>Surf. irriguée</c:v>
                  </c:pt>
                  <c:pt idx="4">
                    <c:v>Surf. totale</c:v>
                  </c:pt>
                  <c:pt idx="5">
                    <c:v>Surf. irriguée</c:v>
                  </c:pt>
                  <c:pt idx="6">
                    <c:v>Surf. totale</c:v>
                  </c:pt>
                  <c:pt idx="7">
                    <c:v>Surf. irriguée</c:v>
                  </c:pt>
                </c:lvl>
                <c:lvl>
                  <c:pt idx="0">
                    <c:v>Bovins</c:v>
                  </c:pt>
                  <c:pt idx="2">
                    <c:v>Autres herbivores</c:v>
                  </c:pt>
                  <c:pt idx="4">
                    <c:v>Granivores</c:v>
                  </c:pt>
                  <c:pt idx="6">
                    <c:v>Autres ou mixtes</c:v>
                  </c:pt>
                </c:lvl>
              </c:multiLvlStrCache>
            </c:multiLvlStrRef>
          </c:cat>
          <c:val>
            <c:numRef>
              <c:f>'zoom_élevage '!$N$45:$U$45</c:f>
              <c:numCache>
                <c:formatCode>General</c:formatCode>
                <c:ptCount val="8"/>
                <c:pt idx="0">
                  <c:v>7304.9</c:v>
                </c:pt>
                <c:pt idx="1">
                  <c:v>4765.28</c:v>
                </c:pt>
                <c:pt idx="2">
                  <c:v>1760.24</c:v>
                </c:pt>
                <c:pt idx="3">
                  <c:v>1063.07</c:v>
                </c:pt>
                <c:pt idx="4">
                  <c:v>19612.750000000004</c:v>
                </c:pt>
                <c:pt idx="5">
                  <c:v>13242.550000000001</c:v>
                </c:pt>
                <c:pt idx="6">
                  <c:v>2622.9700000000003</c:v>
                </c:pt>
                <c:pt idx="7">
                  <c:v>1754.1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A8-4AA7-A2AD-EDF2966509D8}"/>
            </c:ext>
          </c:extLst>
        </c:ser>
        <c:ser>
          <c:idx val="2"/>
          <c:order val="2"/>
          <c:tx>
            <c:strRef>
              <c:f>'zoom_élevage '!$M$46</c:f>
              <c:strCache>
                <c:ptCount val="1"/>
                <c:pt idx="0">
                  <c:v>oléagineux</c:v>
                </c:pt>
              </c:strCache>
            </c:strRef>
          </c:tx>
          <c:spPr>
            <a:solidFill>
              <a:srgbClr val="CCCCFF"/>
            </a:solidFill>
            <a:ln>
              <a:noFill/>
            </a:ln>
            <a:effectLst/>
          </c:spPr>
          <c:invertIfNegative val="0"/>
          <c:cat>
            <c:multiLvlStrRef>
              <c:f>'zoom_élevage '!$N$42:$U$43</c:f>
              <c:multiLvlStrCache>
                <c:ptCount val="8"/>
                <c:lvl>
                  <c:pt idx="0">
                    <c:v>Surf. totale</c:v>
                  </c:pt>
                  <c:pt idx="1">
                    <c:v>Surf. irriguée</c:v>
                  </c:pt>
                  <c:pt idx="2">
                    <c:v>Surf. totale</c:v>
                  </c:pt>
                  <c:pt idx="3">
                    <c:v>Surf. irriguée</c:v>
                  </c:pt>
                  <c:pt idx="4">
                    <c:v>Surf. totale</c:v>
                  </c:pt>
                  <c:pt idx="5">
                    <c:v>Surf. irriguée</c:v>
                  </c:pt>
                  <c:pt idx="6">
                    <c:v>Surf. totale</c:v>
                  </c:pt>
                  <c:pt idx="7">
                    <c:v>Surf. irriguée</c:v>
                  </c:pt>
                </c:lvl>
                <c:lvl>
                  <c:pt idx="0">
                    <c:v>Bovins</c:v>
                  </c:pt>
                  <c:pt idx="2">
                    <c:v>Autres herbivores</c:v>
                  </c:pt>
                  <c:pt idx="4">
                    <c:v>Granivores</c:v>
                  </c:pt>
                  <c:pt idx="6">
                    <c:v>Autres ou mixtes</c:v>
                  </c:pt>
                </c:lvl>
              </c:multiLvlStrCache>
            </c:multiLvlStrRef>
          </c:cat>
          <c:val>
            <c:numRef>
              <c:f>'zoom_élevage '!$N$46:$U$46</c:f>
              <c:numCache>
                <c:formatCode>General</c:formatCode>
                <c:ptCount val="8"/>
                <c:pt idx="0">
                  <c:v>3938.380000000001</c:v>
                </c:pt>
                <c:pt idx="1">
                  <c:v>647.17999999999995</c:v>
                </c:pt>
                <c:pt idx="2">
                  <c:v>1228.21</c:v>
                </c:pt>
                <c:pt idx="3">
                  <c:v>181.89</c:v>
                </c:pt>
                <c:pt idx="4">
                  <c:v>4128.93</c:v>
                </c:pt>
                <c:pt idx="5">
                  <c:v>1366.96</c:v>
                </c:pt>
                <c:pt idx="6">
                  <c:v>839.97</c:v>
                </c:pt>
                <c:pt idx="7">
                  <c:v>253.89999999999998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A8-4AA7-A2AD-EDF2966509D8}"/>
            </c:ext>
          </c:extLst>
        </c:ser>
        <c:ser>
          <c:idx val="3"/>
          <c:order val="3"/>
          <c:tx>
            <c:strRef>
              <c:f>'zoom_élevage '!$M$47</c:f>
              <c:strCache>
                <c:ptCount val="1"/>
                <c:pt idx="0">
                  <c:v>protéagineux et légumes secs</c:v>
                </c:pt>
              </c:strCache>
            </c:strRef>
          </c:tx>
          <c:spPr>
            <a:solidFill>
              <a:srgbClr val="E7E6E6">
                <a:lumMod val="50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'zoom_élevage '!$N$42:$U$43</c:f>
              <c:multiLvlStrCache>
                <c:ptCount val="8"/>
                <c:lvl>
                  <c:pt idx="0">
                    <c:v>Surf. totale</c:v>
                  </c:pt>
                  <c:pt idx="1">
                    <c:v>Surf. irriguée</c:v>
                  </c:pt>
                  <c:pt idx="2">
                    <c:v>Surf. totale</c:v>
                  </c:pt>
                  <c:pt idx="3">
                    <c:v>Surf. irriguée</c:v>
                  </c:pt>
                  <c:pt idx="4">
                    <c:v>Surf. totale</c:v>
                  </c:pt>
                  <c:pt idx="5">
                    <c:v>Surf. irriguée</c:v>
                  </c:pt>
                  <c:pt idx="6">
                    <c:v>Surf. totale</c:v>
                  </c:pt>
                  <c:pt idx="7">
                    <c:v>Surf. irriguée</c:v>
                  </c:pt>
                </c:lvl>
                <c:lvl>
                  <c:pt idx="0">
                    <c:v>Bovins</c:v>
                  </c:pt>
                  <c:pt idx="2">
                    <c:v>Autres herbivores</c:v>
                  </c:pt>
                  <c:pt idx="4">
                    <c:v>Granivores</c:v>
                  </c:pt>
                  <c:pt idx="6">
                    <c:v>Autres ou mixtes</c:v>
                  </c:pt>
                </c:lvl>
              </c:multiLvlStrCache>
            </c:multiLvlStrRef>
          </c:cat>
          <c:val>
            <c:numRef>
              <c:f>'zoom_élevage '!$N$47:$U$47</c:f>
              <c:numCache>
                <c:formatCode>General</c:formatCode>
                <c:ptCount val="8"/>
                <c:pt idx="0">
                  <c:v>657.13000000000011</c:v>
                </c:pt>
                <c:pt idx="1">
                  <c:v>75.31</c:v>
                </c:pt>
                <c:pt idx="2">
                  <c:v>435.48</c:v>
                </c:pt>
                <c:pt idx="3">
                  <c:v>58.32</c:v>
                </c:pt>
                <c:pt idx="4">
                  <c:v>622.13000000000011</c:v>
                </c:pt>
                <c:pt idx="5">
                  <c:v>146.46</c:v>
                </c:pt>
                <c:pt idx="6">
                  <c:v>101.65</c:v>
                </c:pt>
                <c:pt idx="7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A8-4AA7-A2AD-EDF2966509D8}"/>
            </c:ext>
          </c:extLst>
        </c:ser>
        <c:ser>
          <c:idx val="4"/>
          <c:order val="4"/>
          <c:tx>
            <c:strRef>
              <c:f>'zoom_élevage '!$M$48</c:f>
              <c:strCache>
                <c:ptCount val="1"/>
                <c:pt idx="0">
                  <c:v>surfaces fourrages hors maïs fourrage</c:v>
                </c:pt>
              </c:strCache>
            </c:strRef>
          </c:tx>
          <c:spPr>
            <a:solidFill>
              <a:srgbClr val="70AD47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'zoom_élevage '!$N$42:$U$43</c:f>
              <c:multiLvlStrCache>
                <c:ptCount val="8"/>
                <c:lvl>
                  <c:pt idx="0">
                    <c:v>Surf. totale</c:v>
                  </c:pt>
                  <c:pt idx="1">
                    <c:v>Surf. irriguée</c:v>
                  </c:pt>
                  <c:pt idx="2">
                    <c:v>Surf. totale</c:v>
                  </c:pt>
                  <c:pt idx="3">
                    <c:v>Surf. irriguée</c:v>
                  </c:pt>
                  <c:pt idx="4">
                    <c:v>Surf. totale</c:v>
                  </c:pt>
                  <c:pt idx="5">
                    <c:v>Surf. irriguée</c:v>
                  </c:pt>
                  <c:pt idx="6">
                    <c:v>Surf. totale</c:v>
                  </c:pt>
                  <c:pt idx="7">
                    <c:v>Surf. irriguée</c:v>
                  </c:pt>
                </c:lvl>
                <c:lvl>
                  <c:pt idx="0">
                    <c:v>Bovins</c:v>
                  </c:pt>
                  <c:pt idx="2">
                    <c:v>Autres herbivores</c:v>
                  </c:pt>
                  <c:pt idx="4">
                    <c:v>Granivores</c:v>
                  </c:pt>
                  <c:pt idx="6">
                    <c:v>Autres ou mixtes</c:v>
                  </c:pt>
                </c:lvl>
              </c:multiLvlStrCache>
            </c:multiLvlStrRef>
          </c:cat>
          <c:val>
            <c:numRef>
              <c:f>'zoom_élevage '!$N$48:$U$48</c:f>
              <c:numCache>
                <c:formatCode>General</c:formatCode>
                <c:ptCount val="8"/>
                <c:pt idx="0">
                  <c:v>71255.42</c:v>
                </c:pt>
                <c:pt idx="1">
                  <c:v>3531.5999999999995</c:v>
                </c:pt>
                <c:pt idx="2">
                  <c:v>12146.989999999998</c:v>
                </c:pt>
                <c:pt idx="3">
                  <c:v>1420.8700000000001</c:v>
                </c:pt>
                <c:pt idx="4">
                  <c:v>7926.5700000000006</c:v>
                </c:pt>
                <c:pt idx="5">
                  <c:v>257.54000000000002</c:v>
                </c:pt>
                <c:pt idx="6">
                  <c:v>9196.380000000001</c:v>
                </c:pt>
                <c:pt idx="7">
                  <c:v>775.31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1A8-4AA7-A2AD-EDF2966509D8}"/>
            </c:ext>
          </c:extLst>
        </c:ser>
        <c:ser>
          <c:idx val="5"/>
          <c:order val="5"/>
          <c:tx>
            <c:strRef>
              <c:f>'zoom_élevage '!$M$49</c:f>
              <c:strCache>
                <c:ptCount val="1"/>
                <c:pt idx="0">
                  <c:v>maïs fourrage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multiLvlStrRef>
              <c:f>'zoom_élevage '!$N$42:$U$43</c:f>
              <c:multiLvlStrCache>
                <c:ptCount val="8"/>
                <c:lvl>
                  <c:pt idx="0">
                    <c:v>Surf. totale</c:v>
                  </c:pt>
                  <c:pt idx="1">
                    <c:v>Surf. irriguée</c:v>
                  </c:pt>
                  <c:pt idx="2">
                    <c:v>Surf. totale</c:v>
                  </c:pt>
                  <c:pt idx="3">
                    <c:v>Surf. irriguée</c:v>
                  </c:pt>
                  <c:pt idx="4">
                    <c:v>Surf. totale</c:v>
                  </c:pt>
                  <c:pt idx="5">
                    <c:v>Surf. irriguée</c:v>
                  </c:pt>
                  <c:pt idx="6">
                    <c:v>Surf. totale</c:v>
                  </c:pt>
                  <c:pt idx="7">
                    <c:v>Surf. irriguée</c:v>
                  </c:pt>
                </c:lvl>
                <c:lvl>
                  <c:pt idx="0">
                    <c:v>Bovins</c:v>
                  </c:pt>
                  <c:pt idx="2">
                    <c:v>Autres herbivores</c:v>
                  </c:pt>
                  <c:pt idx="4">
                    <c:v>Granivores</c:v>
                  </c:pt>
                  <c:pt idx="6">
                    <c:v>Autres ou mixtes</c:v>
                  </c:pt>
                </c:lvl>
              </c:multiLvlStrCache>
            </c:multiLvlStrRef>
          </c:cat>
          <c:val>
            <c:numRef>
              <c:f>'zoom_élevage '!$N$49:$U$49</c:f>
              <c:numCache>
                <c:formatCode>General</c:formatCode>
                <c:ptCount val="8"/>
                <c:pt idx="0">
                  <c:v>15220.8</c:v>
                </c:pt>
                <c:pt idx="1">
                  <c:v>9841.7100000000009</c:v>
                </c:pt>
                <c:pt idx="2">
                  <c:v>1337.06</c:v>
                </c:pt>
                <c:pt idx="3">
                  <c:v>841.00000000000011</c:v>
                </c:pt>
                <c:pt idx="4">
                  <c:v>223.26</c:v>
                </c:pt>
                <c:pt idx="5">
                  <c:v>152.85</c:v>
                </c:pt>
                <c:pt idx="6">
                  <c:v>1161.8699999999999</c:v>
                </c:pt>
                <c:pt idx="7">
                  <c:v>652.46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1A8-4AA7-A2AD-EDF2966509D8}"/>
            </c:ext>
          </c:extLst>
        </c:ser>
        <c:ser>
          <c:idx val="6"/>
          <c:order val="6"/>
          <c:tx>
            <c:strRef>
              <c:f>'zoom_élevage '!$M$50</c:f>
              <c:strCache>
                <c:ptCount val="1"/>
                <c:pt idx="0">
                  <c:v>légumes et pommes de terre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multiLvlStrRef>
              <c:f>'zoom_élevage '!$N$42:$U$43</c:f>
              <c:multiLvlStrCache>
                <c:ptCount val="8"/>
                <c:lvl>
                  <c:pt idx="0">
                    <c:v>Surf. totale</c:v>
                  </c:pt>
                  <c:pt idx="1">
                    <c:v>Surf. irriguée</c:v>
                  </c:pt>
                  <c:pt idx="2">
                    <c:v>Surf. totale</c:v>
                  </c:pt>
                  <c:pt idx="3">
                    <c:v>Surf. irriguée</c:v>
                  </c:pt>
                  <c:pt idx="4">
                    <c:v>Surf. totale</c:v>
                  </c:pt>
                  <c:pt idx="5">
                    <c:v>Surf. irriguée</c:v>
                  </c:pt>
                  <c:pt idx="6">
                    <c:v>Surf. totale</c:v>
                  </c:pt>
                  <c:pt idx="7">
                    <c:v>Surf. irriguée</c:v>
                  </c:pt>
                </c:lvl>
                <c:lvl>
                  <c:pt idx="0">
                    <c:v>Bovins</c:v>
                  </c:pt>
                  <c:pt idx="2">
                    <c:v>Autres herbivores</c:v>
                  </c:pt>
                  <c:pt idx="4">
                    <c:v>Granivores</c:v>
                  </c:pt>
                  <c:pt idx="6">
                    <c:v>Autres ou mixtes</c:v>
                  </c:pt>
                </c:lvl>
              </c:multiLvlStrCache>
            </c:multiLvlStrRef>
          </c:cat>
          <c:val>
            <c:numRef>
              <c:f>'zoom_élevage '!$N$50:$U$50</c:f>
              <c:numCache>
                <c:formatCode>General</c:formatCode>
                <c:ptCount val="8"/>
                <c:pt idx="0">
                  <c:v>115.48</c:v>
                </c:pt>
                <c:pt idx="1">
                  <c:v>95.18</c:v>
                </c:pt>
                <c:pt idx="2">
                  <c:v>12.12</c:v>
                </c:pt>
                <c:pt idx="3">
                  <c:v>9.99</c:v>
                </c:pt>
                <c:pt idx="4">
                  <c:v>429.00000000000006</c:v>
                </c:pt>
                <c:pt idx="5">
                  <c:v>421.26</c:v>
                </c:pt>
                <c:pt idx="6">
                  <c:v>24.66</c:v>
                </c:pt>
                <c:pt idx="7">
                  <c:v>19.29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1A8-4AA7-A2AD-EDF2966509D8}"/>
            </c:ext>
          </c:extLst>
        </c:ser>
        <c:ser>
          <c:idx val="7"/>
          <c:order val="7"/>
          <c:tx>
            <c:strRef>
              <c:f>'zoom_élevage '!$M$51</c:f>
              <c:strCache>
                <c:ptCount val="1"/>
                <c:pt idx="0">
                  <c:v>fruits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multiLvlStrRef>
              <c:f>'zoom_élevage '!$N$42:$U$43</c:f>
              <c:multiLvlStrCache>
                <c:ptCount val="8"/>
                <c:lvl>
                  <c:pt idx="0">
                    <c:v>Surf. totale</c:v>
                  </c:pt>
                  <c:pt idx="1">
                    <c:v>Surf. irriguée</c:v>
                  </c:pt>
                  <c:pt idx="2">
                    <c:v>Surf. totale</c:v>
                  </c:pt>
                  <c:pt idx="3">
                    <c:v>Surf. irriguée</c:v>
                  </c:pt>
                  <c:pt idx="4">
                    <c:v>Surf. totale</c:v>
                  </c:pt>
                  <c:pt idx="5">
                    <c:v>Surf. irriguée</c:v>
                  </c:pt>
                  <c:pt idx="6">
                    <c:v>Surf. totale</c:v>
                  </c:pt>
                  <c:pt idx="7">
                    <c:v>Surf. irriguée</c:v>
                  </c:pt>
                </c:lvl>
                <c:lvl>
                  <c:pt idx="0">
                    <c:v>Bovins</c:v>
                  </c:pt>
                  <c:pt idx="2">
                    <c:v>Autres herbivores</c:v>
                  </c:pt>
                  <c:pt idx="4">
                    <c:v>Granivores</c:v>
                  </c:pt>
                  <c:pt idx="6">
                    <c:v>Autres ou mixtes</c:v>
                  </c:pt>
                </c:lvl>
              </c:multiLvlStrCache>
            </c:multiLvlStrRef>
          </c:cat>
          <c:val>
            <c:numRef>
              <c:f>'zoom_élevage '!$N$51:$U$51</c:f>
              <c:numCache>
                <c:formatCode>General</c:formatCode>
                <c:ptCount val="8"/>
                <c:pt idx="0">
                  <c:v>358.71</c:v>
                </c:pt>
                <c:pt idx="1">
                  <c:v>193.85999999999999</c:v>
                </c:pt>
                <c:pt idx="2">
                  <c:v>43.09</c:v>
                </c:pt>
                <c:pt idx="3">
                  <c:v>22.96</c:v>
                </c:pt>
                <c:pt idx="4">
                  <c:v>372.71</c:v>
                </c:pt>
                <c:pt idx="5">
                  <c:v>243.60999999999996</c:v>
                </c:pt>
                <c:pt idx="6">
                  <c:v>159.03</c:v>
                </c:pt>
                <c:pt idx="7">
                  <c:v>105.87000000000002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1A8-4AA7-A2AD-EDF2966509D8}"/>
            </c:ext>
          </c:extLst>
        </c:ser>
        <c:ser>
          <c:idx val="8"/>
          <c:order val="8"/>
          <c:tx>
            <c:strRef>
              <c:f>'zoom_élevage '!$M$52</c:f>
              <c:strCache>
                <c:ptCount val="1"/>
                <c:pt idx="0">
                  <c:v>vignes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multiLvlStrRef>
              <c:f>'zoom_élevage '!$N$42:$U$43</c:f>
              <c:multiLvlStrCache>
                <c:ptCount val="8"/>
                <c:lvl>
                  <c:pt idx="0">
                    <c:v>Surf. totale</c:v>
                  </c:pt>
                  <c:pt idx="1">
                    <c:v>Surf. irriguée</c:v>
                  </c:pt>
                  <c:pt idx="2">
                    <c:v>Surf. totale</c:v>
                  </c:pt>
                  <c:pt idx="3">
                    <c:v>Surf. irriguée</c:v>
                  </c:pt>
                  <c:pt idx="4">
                    <c:v>Surf. totale</c:v>
                  </c:pt>
                  <c:pt idx="5">
                    <c:v>Surf. irriguée</c:v>
                  </c:pt>
                  <c:pt idx="6">
                    <c:v>Surf. totale</c:v>
                  </c:pt>
                  <c:pt idx="7">
                    <c:v>Surf. irriguée</c:v>
                  </c:pt>
                </c:lvl>
                <c:lvl>
                  <c:pt idx="0">
                    <c:v>Bovins</c:v>
                  </c:pt>
                  <c:pt idx="2">
                    <c:v>Autres herbivores</c:v>
                  </c:pt>
                  <c:pt idx="4">
                    <c:v>Granivores</c:v>
                  </c:pt>
                  <c:pt idx="6">
                    <c:v>Autres ou mixtes</c:v>
                  </c:pt>
                </c:lvl>
              </c:multiLvlStrCache>
            </c:multiLvlStrRef>
          </c:cat>
          <c:val>
            <c:numRef>
              <c:f>'zoom_élevage '!$N$52:$U$52</c:f>
              <c:numCache>
                <c:formatCode>General</c:formatCode>
                <c:ptCount val="8"/>
                <c:pt idx="0">
                  <c:v>49.339999999999996</c:v>
                </c:pt>
                <c:pt idx="1">
                  <c:v>1.69</c:v>
                </c:pt>
                <c:pt idx="2">
                  <c:v>5.1099999999999994</c:v>
                </c:pt>
                <c:pt idx="3">
                  <c:v>0.36</c:v>
                </c:pt>
                <c:pt idx="4">
                  <c:v>50.250000000000007</c:v>
                </c:pt>
                <c:pt idx="5">
                  <c:v>2.1300000000000003</c:v>
                </c:pt>
                <c:pt idx="6">
                  <c:v>7.88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1A8-4AA7-A2AD-EDF2966509D8}"/>
            </c:ext>
          </c:extLst>
        </c:ser>
        <c:ser>
          <c:idx val="9"/>
          <c:order val="9"/>
          <c:tx>
            <c:strRef>
              <c:f>'zoom_élevage '!$M$53</c:f>
              <c:strCache>
                <c:ptCount val="1"/>
                <c:pt idx="0">
                  <c:v>autres cultures</c:v>
                </c:pt>
              </c:strCache>
            </c:strRef>
          </c:tx>
          <c:spPr>
            <a:solidFill>
              <a:srgbClr val="7F6000"/>
            </a:solidFill>
            <a:ln>
              <a:noFill/>
            </a:ln>
            <a:effectLst/>
          </c:spPr>
          <c:invertIfNegative val="0"/>
          <c:cat>
            <c:multiLvlStrRef>
              <c:f>'zoom_élevage '!$N$42:$U$43</c:f>
              <c:multiLvlStrCache>
                <c:ptCount val="8"/>
                <c:lvl>
                  <c:pt idx="0">
                    <c:v>Surf. totale</c:v>
                  </c:pt>
                  <c:pt idx="1">
                    <c:v>Surf. irriguée</c:v>
                  </c:pt>
                  <c:pt idx="2">
                    <c:v>Surf. totale</c:v>
                  </c:pt>
                  <c:pt idx="3">
                    <c:v>Surf. irriguée</c:v>
                  </c:pt>
                  <c:pt idx="4">
                    <c:v>Surf. totale</c:v>
                  </c:pt>
                  <c:pt idx="5">
                    <c:v>Surf. irriguée</c:v>
                  </c:pt>
                  <c:pt idx="6">
                    <c:v>Surf. totale</c:v>
                  </c:pt>
                  <c:pt idx="7">
                    <c:v>Surf. irriguée</c:v>
                  </c:pt>
                </c:lvl>
                <c:lvl>
                  <c:pt idx="0">
                    <c:v>Bovins</c:v>
                  </c:pt>
                  <c:pt idx="2">
                    <c:v>Autres herbivores</c:v>
                  </c:pt>
                  <c:pt idx="4">
                    <c:v>Granivores</c:v>
                  </c:pt>
                  <c:pt idx="6">
                    <c:v>Autres ou mixtes</c:v>
                  </c:pt>
                </c:lvl>
              </c:multiLvlStrCache>
            </c:multiLvlStrRef>
          </c:cat>
          <c:val>
            <c:numRef>
              <c:f>'zoom_élevage '!$N$53:$U$53</c:f>
              <c:numCache>
                <c:formatCode>General</c:formatCode>
                <c:ptCount val="8"/>
                <c:pt idx="0">
                  <c:v>882.80000000000007</c:v>
                </c:pt>
                <c:pt idx="1">
                  <c:v>103.97</c:v>
                </c:pt>
                <c:pt idx="2">
                  <c:v>140.93</c:v>
                </c:pt>
                <c:pt idx="3">
                  <c:v>29.429999999999996</c:v>
                </c:pt>
                <c:pt idx="4">
                  <c:v>2201.2400000000002</c:v>
                </c:pt>
                <c:pt idx="5">
                  <c:v>131.88</c:v>
                </c:pt>
                <c:pt idx="6">
                  <c:v>233.12</c:v>
                </c:pt>
                <c:pt idx="7">
                  <c:v>47.02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1A8-4AA7-A2AD-EDF296650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36431840"/>
        <c:axId val="836433088"/>
      </c:barChart>
      <c:catAx>
        <c:axId val="836431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836433088"/>
        <c:crosses val="autoZero"/>
        <c:auto val="1"/>
        <c:lblAlgn val="ctr"/>
        <c:lblOffset val="100"/>
        <c:noMultiLvlLbl val="0"/>
      </c:catAx>
      <c:valAx>
        <c:axId val="83643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 &quot;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836431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758923884514437"/>
          <c:y val="1.0110344162887029E-2"/>
          <c:w val="0.2717653105861767"/>
          <c:h val="0.977967153976764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20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'fig17'!$M$13</c:f>
              <c:strCache>
                <c:ptCount val="1"/>
                <c:pt idx="0">
                  <c:v>irrigants</c:v>
                </c:pt>
              </c:strCache>
            </c:strRef>
          </c:tx>
          <c:spPr>
            <a:solidFill>
              <a:srgbClr val="009F79"/>
            </a:solidFill>
            <a:ln>
              <a:noFill/>
            </a:ln>
            <a:effectLst/>
          </c:spPr>
          <c:invertIfNegative val="0"/>
          <c:cat>
            <c:multiLvlStrRef>
              <c:f>'fig17'!$K$14:$L$23</c:f>
              <c:multiLvlStrCache>
                <c:ptCount val="10"/>
                <c:lvl>
                  <c:pt idx="0">
                    <c:v>Moins de 25</c:v>
                  </c:pt>
                  <c:pt idx="1">
                    <c:v>25 à moins de 50</c:v>
                  </c:pt>
                  <c:pt idx="2">
                    <c:v>50 à moins de 100</c:v>
                  </c:pt>
                  <c:pt idx="3">
                    <c:v>100 à moins de 250</c:v>
                  </c:pt>
                  <c:pt idx="4">
                    <c:v>250 ou plus</c:v>
                  </c:pt>
                  <c:pt idx="5">
                    <c:v>Moins de 25</c:v>
                  </c:pt>
                  <c:pt idx="6">
                    <c:v>25 à moins de 50</c:v>
                  </c:pt>
                  <c:pt idx="7">
                    <c:v>50 à moins de 100</c:v>
                  </c:pt>
                  <c:pt idx="8">
                    <c:v>100 à moins de 250</c:v>
                  </c:pt>
                  <c:pt idx="9">
                    <c:v>250 ou plus</c:v>
                  </c:pt>
                </c:lvl>
                <c:lvl>
                  <c:pt idx="0">
                    <c:v>Nb exploitations</c:v>
                  </c:pt>
                  <c:pt idx="5">
                    <c:v>SAU (ha)</c:v>
                  </c:pt>
                </c:lvl>
              </c:multiLvlStrCache>
            </c:multiLvlStrRef>
          </c:cat>
          <c:val>
            <c:numRef>
              <c:f>'fig17'!$M$14:$M$23</c:f>
              <c:numCache>
                <c:formatCode>0%</c:formatCode>
                <c:ptCount val="10"/>
                <c:pt idx="0">
                  <c:v>0.13544926240500671</c:v>
                </c:pt>
                <c:pt idx="1">
                  <c:v>0.10788258083743109</c:v>
                </c:pt>
                <c:pt idx="2">
                  <c:v>0.16875279392042913</c:v>
                </c:pt>
                <c:pt idx="3">
                  <c:v>0.30695872448219341</c:v>
                </c:pt>
                <c:pt idx="4">
                  <c:v>0.28095663835493967</c:v>
                </c:pt>
                <c:pt idx="5">
                  <c:v>1.2275553444990388E-2</c:v>
                </c:pt>
                <c:pt idx="6">
                  <c:v>3.069605312184499E-2</c:v>
                </c:pt>
                <c:pt idx="7">
                  <c:v>0.10241905526618732</c:v>
                </c:pt>
                <c:pt idx="8">
                  <c:v>0.36893307138720732</c:v>
                </c:pt>
                <c:pt idx="9">
                  <c:v>0.4856762667797701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C9-4FE9-B6E2-9297B198AF46}"/>
            </c:ext>
          </c:extLst>
        </c:ser>
        <c:ser>
          <c:idx val="1"/>
          <c:order val="1"/>
          <c:tx>
            <c:strRef>
              <c:f>'fig17'!$N$13</c:f>
              <c:strCache>
                <c:ptCount val="1"/>
                <c:pt idx="0">
                  <c:v>non irrigants</c:v>
                </c:pt>
              </c:strCache>
            </c:strRef>
          </c:tx>
          <c:spPr>
            <a:solidFill>
              <a:srgbClr val="91AE4F"/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  <a:effectLst/>
          </c:spPr>
          <c:invertIfNegative val="0"/>
          <c:cat>
            <c:multiLvlStrRef>
              <c:f>'fig17'!$K$14:$L$23</c:f>
              <c:multiLvlStrCache>
                <c:ptCount val="10"/>
                <c:lvl>
                  <c:pt idx="0">
                    <c:v>Moins de 25</c:v>
                  </c:pt>
                  <c:pt idx="1">
                    <c:v>25 à moins de 50</c:v>
                  </c:pt>
                  <c:pt idx="2">
                    <c:v>50 à moins de 100</c:v>
                  </c:pt>
                  <c:pt idx="3">
                    <c:v>100 à moins de 250</c:v>
                  </c:pt>
                  <c:pt idx="4">
                    <c:v>250 ou plus</c:v>
                  </c:pt>
                  <c:pt idx="5">
                    <c:v>Moins de 25</c:v>
                  </c:pt>
                  <c:pt idx="6">
                    <c:v>25 à moins de 50</c:v>
                  </c:pt>
                  <c:pt idx="7">
                    <c:v>50 à moins de 100</c:v>
                  </c:pt>
                  <c:pt idx="8">
                    <c:v>100 à moins de 250</c:v>
                  </c:pt>
                  <c:pt idx="9">
                    <c:v>250 ou plus</c:v>
                  </c:pt>
                </c:lvl>
                <c:lvl>
                  <c:pt idx="0">
                    <c:v>Nb exploitations</c:v>
                  </c:pt>
                  <c:pt idx="5">
                    <c:v>SAU (ha)</c:v>
                  </c:pt>
                </c:lvl>
              </c:multiLvlStrCache>
            </c:multiLvlStrRef>
          </c:cat>
          <c:val>
            <c:numRef>
              <c:f>'fig17'!$N$14:$N$23</c:f>
              <c:numCache>
                <c:formatCode>0%</c:formatCode>
                <c:ptCount val="10"/>
                <c:pt idx="0">
                  <c:v>0.34963960770412383</c:v>
                </c:pt>
                <c:pt idx="1">
                  <c:v>0.11652684233329394</c:v>
                </c:pt>
                <c:pt idx="2">
                  <c:v>0.16396864783961559</c:v>
                </c:pt>
                <c:pt idx="3">
                  <c:v>0.22007562330142974</c:v>
                </c:pt>
                <c:pt idx="4">
                  <c:v>0.14978927882153689</c:v>
                </c:pt>
                <c:pt idx="5">
                  <c:v>7.7581317324940266E-2</c:v>
                </c:pt>
                <c:pt idx="6">
                  <c:v>7.4616248823147324E-2</c:v>
                </c:pt>
                <c:pt idx="7">
                  <c:v>0.18608635985210265</c:v>
                </c:pt>
                <c:pt idx="8">
                  <c:v>0.39436771697327344</c:v>
                </c:pt>
                <c:pt idx="9">
                  <c:v>0.26734835702653631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C9-4FE9-B6E2-9297B198A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10926112"/>
        <c:axId val="1210927360"/>
      </c:barChart>
      <c:catAx>
        <c:axId val="1210926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1210927360"/>
        <c:crosses val="autoZero"/>
        <c:auto val="1"/>
        <c:lblAlgn val="ctr"/>
        <c:lblOffset val="100"/>
        <c:noMultiLvlLbl val="0"/>
      </c:catAx>
      <c:valAx>
        <c:axId val="1210927360"/>
        <c:scaling>
          <c:orientation val="minMax"/>
          <c:max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 &quot;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1210926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12094585549295"/>
          <c:y val="4.3290043290043288E-2"/>
          <c:w val="0.70086675023427325"/>
          <c:h val="0.73536012543886564"/>
        </c:manualLayout>
      </c:layout>
      <c:barChart>
        <c:barDir val="bar"/>
        <c:grouping val="percentStacked"/>
        <c:varyColors val="0"/>
        <c:ser>
          <c:idx val="2"/>
          <c:order val="0"/>
          <c:tx>
            <c:strRef>
              <c:f>'fig18'!$L$19</c:f>
              <c:strCache>
                <c:ptCount val="1"/>
                <c:pt idx="0">
                  <c:v>Moins de 60 ha de SAU</c:v>
                </c:pt>
              </c:strCache>
            </c:strRef>
          </c:tx>
          <c:spPr>
            <a:solidFill>
              <a:srgbClr val="91AE4F"/>
            </a:solidFill>
            <a:ln>
              <a:noFill/>
            </a:ln>
            <a:effectLst/>
          </c:spPr>
          <c:invertIfNegative val="0"/>
          <c:cat>
            <c:multiLvlStrRef>
              <c:f>'fig18'!$J$20:$K$24</c:f>
              <c:multiLvlStrCache>
                <c:ptCount val="5"/>
                <c:lvl>
                  <c:pt idx="0">
                    <c:v>Surfaces irriguées (ha)</c:v>
                  </c:pt>
                  <c:pt idx="1">
                    <c:v>SAU (ha)</c:v>
                  </c:pt>
                  <c:pt idx="2">
                    <c:v>Nb. d'exploitations</c:v>
                  </c:pt>
                  <c:pt idx="3">
                    <c:v>SAU (ha)</c:v>
                  </c:pt>
                  <c:pt idx="4">
                    <c:v>Nb. d'exploitations</c:v>
                  </c:pt>
                </c:lvl>
                <c:lvl>
                  <c:pt idx="0">
                    <c:v>Irrigants</c:v>
                  </c:pt>
                  <c:pt idx="3">
                    <c:v>Non irrigants</c:v>
                  </c:pt>
                </c:lvl>
              </c:multiLvlStrCache>
            </c:multiLvlStrRef>
          </c:cat>
          <c:val>
            <c:numRef>
              <c:f>'fig18'!$L$20:$L$24</c:f>
              <c:numCache>
                <c:formatCode>0%</c:formatCode>
                <c:ptCount val="5"/>
                <c:pt idx="0">
                  <c:v>0.15494085195359966</c:v>
                </c:pt>
                <c:pt idx="1">
                  <c:v>0.12817088911699615</c:v>
                </c:pt>
                <c:pt idx="2">
                  <c:v>0.50312919088064367</c:v>
                </c:pt>
                <c:pt idx="3">
                  <c:v>0.23997184290019499</c:v>
                </c:pt>
                <c:pt idx="4">
                  <c:v>0.68078695498050334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56-4ABD-82FB-E6F102CE80BB}"/>
            </c:ext>
          </c:extLst>
        </c:ser>
        <c:ser>
          <c:idx val="3"/>
          <c:order val="1"/>
          <c:tx>
            <c:strRef>
              <c:f>'fig18'!$M$19</c:f>
              <c:strCache>
                <c:ptCount val="1"/>
                <c:pt idx="0">
                  <c:v>60 à moins de 120 ha</c:v>
                </c:pt>
              </c:strCache>
            </c:strRef>
          </c:tx>
          <c:spPr>
            <a:solidFill>
              <a:srgbClr val="009F79"/>
            </a:solidFill>
            <a:ln>
              <a:noFill/>
            </a:ln>
            <a:effectLst/>
          </c:spPr>
          <c:invertIfNegative val="0"/>
          <c:cat>
            <c:multiLvlStrRef>
              <c:f>'fig18'!$J$20:$K$24</c:f>
              <c:multiLvlStrCache>
                <c:ptCount val="5"/>
                <c:lvl>
                  <c:pt idx="0">
                    <c:v>Surfaces irriguées (ha)</c:v>
                  </c:pt>
                  <c:pt idx="1">
                    <c:v>SAU (ha)</c:v>
                  </c:pt>
                  <c:pt idx="2">
                    <c:v>Nb. d'exploitations</c:v>
                  </c:pt>
                  <c:pt idx="3">
                    <c:v>SAU (ha)</c:v>
                  </c:pt>
                  <c:pt idx="4">
                    <c:v>Nb. d'exploitations</c:v>
                  </c:pt>
                </c:lvl>
                <c:lvl>
                  <c:pt idx="0">
                    <c:v>Irrigants</c:v>
                  </c:pt>
                  <c:pt idx="3">
                    <c:v>Non irrigants</c:v>
                  </c:pt>
                </c:lvl>
              </c:multiLvlStrCache>
            </c:multiLvlStrRef>
          </c:cat>
          <c:val>
            <c:numRef>
              <c:f>'fig18'!$M$20:$M$24</c:f>
              <c:numCache>
                <c:formatCode>0%</c:formatCode>
                <c:ptCount val="5"/>
                <c:pt idx="0">
                  <c:v>0.25758548718628671</c:v>
                </c:pt>
                <c:pt idx="1">
                  <c:v>0.25201705587799722</c:v>
                </c:pt>
                <c:pt idx="2">
                  <c:v>0.24340634778721504</c:v>
                </c:pt>
                <c:pt idx="3">
                  <c:v>0.29483767158159735</c:v>
                </c:pt>
                <c:pt idx="4">
                  <c:v>0.184804442868959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56-4ABD-82FB-E6F102CE80BB}"/>
            </c:ext>
          </c:extLst>
        </c:ser>
        <c:ser>
          <c:idx val="4"/>
          <c:order val="2"/>
          <c:tx>
            <c:strRef>
              <c:f>'fig18'!$N$19</c:f>
              <c:strCache>
                <c:ptCount val="1"/>
                <c:pt idx="0">
                  <c:v>120 ha ou plus</c:v>
                </c:pt>
              </c:strCache>
            </c:strRef>
          </c:tx>
          <c:spPr>
            <a:solidFill>
              <a:srgbClr val="466964"/>
            </a:solidFill>
            <a:ln>
              <a:noFill/>
            </a:ln>
            <a:effectLst/>
          </c:spPr>
          <c:invertIfNegative val="0"/>
          <c:cat>
            <c:multiLvlStrRef>
              <c:f>'fig18'!$J$20:$K$24</c:f>
              <c:multiLvlStrCache>
                <c:ptCount val="5"/>
                <c:lvl>
                  <c:pt idx="0">
                    <c:v>Surfaces irriguées (ha)</c:v>
                  </c:pt>
                  <c:pt idx="1">
                    <c:v>SAU (ha)</c:v>
                  </c:pt>
                  <c:pt idx="2">
                    <c:v>Nb. d'exploitations</c:v>
                  </c:pt>
                  <c:pt idx="3">
                    <c:v>SAU (ha)</c:v>
                  </c:pt>
                  <c:pt idx="4">
                    <c:v>Nb. d'exploitations</c:v>
                  </c:pt>
                </c:lvl>
                <c:lvl>
                  <c:pt idx="0">
                    <c:v>Irrigants</c:v>
                  </c:pt>
                  <c:pt idx="3">
                    <c:v>Non irrigants</c:v>
                  </c:pt>
                </c:lvl>
              </c:multiLvlStrCache>
            </c:multiLvlStrRef>
          </c:cat>
          <c:val>
            <c:numRef>
              <c:f>'fig18'!$N$20:$N$24</c:f>
              <c:numCache>
                <c:formatCode>0%</c:formatCode>
                <c:ptCount val="5"/>
                <c:pt idx="0">
                  <c:v>0.58747366086011366</c:v>
                </c:pt>
                <c:pt idx="1">
                  <c:v>0.61981205500500658</c:v>
                </c:pt>
                <c:pt idx="2">
                  <c:v>0.25346446133214129</c:v>
                </c:pt>
                <c:pt idx="3">
                  <c:v>0.46519048551820763</c:v>
                </c:pt>
                <c:pt idx="4">
                  <c:v>0.13440860215053763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56-4ABD-82FB-E6F102CE8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9133552"/>
        <c:axId val="119135632"/>
      </c:barChart>
      <c:catAx>
        <c:axId val="1191335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119135632"/>
        <c:crosses val="autoZero"/>
        <c:auto val="1"/>
        <c:lblAlgn val="ctr"/>
        <c:lblOffset val="100"/>
        <c:noMultiLvlLbl val="0"/>
      </c:catAx>
      <c:valAx>
        <c:axId val="1191356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 &quot;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11913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4419590518727653E-2"/>
          <c:y val="0.87770460510617987"/>
          <c:w val="0.94703923215162245"/>
          <c:h val="9.6321368919794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7099534519511031"/>
          <c:y val="0.119972656980531"/>
          <c:w val="0.77360093514659323"/>
          <c:h val="0.7516471054325755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'fig20'!$L$18</c:f>
              <c:strCache>
                <c:ptCount val="1"/>
                <c:pt idx="0">
                  <c:v>Irrigants</c:v>
                </c:pt>
              </c:strCache>
            </c:strRef>
          </c:tx>
          <c:spPr>
            <a:solidFill>
              <a:srgbClr val="91AE4F"/>
            </a:solidFill>
            <a:ln>
              <a:noFill/>
            </a:ln>
            <a:effectLst/>
          </c:spPr>
          <c:invertIfNegative val="0"/>
          <c:cat>
            <c:strRef>
              <c:f>'fig20'!$K$19:$K$29</c:f>
              <c:strCache>
                <c:ptCount val="11"/>
                <c:pt idx="0">
                  <c:v>moins de 25 ans</c:v>
                </c:pt>
                <c:pt idx="1">
                  <c:v>25 à 29 ans</c:v>
                </c:pt>
                <c:pt idx="2">
                  <c:v>30 à 34 ans</c:v>
                </c:pt>
                <c:pt idx="3">
                  <c:v>35 à 39 ans</c:v>
                </c:pt>
                <c:pt idx="4">
                  <c:v>40 à 44 ans</c:v>
                </c:pt>
                <c:pt idx="5">
                  <c:v>45 à 49 ans</c:v>
                </c:pt>
                <c:pt idx="6">
                  <c:v>50 à 54 ans</c:v>
                </c:pt>
                <c:pt idx="7">
                  <c:v>55 à 59 ans</c:v>
                </c:pt>
                <c:pt idx="8">
                  <c:v>60 à 64 ans</c:v>
                </c:pt>
                <c:pt idx="9">
                  <c:v>65 à 69 ans</c:v>
                </c:pt>
                <c:pt idx="10">
                  <c:v>70 ans ou plus</c:v>
                </c:pt>
              </c:strCache>
            </c:strRef>
          </c:cat>
          <c:val>
            <c:numRef>
              <c:f>'fig20'!$L$19:$L$29</c:f>
              <c:numCache>
                <c:formatCode>0.0%</c:formatCode>
                <c:ptCount val="11"/>
                <c:pt idx="0">
                  <c:v>1.5259921743991057E-2</c:v>
                </c:pt>
                <c:pt idx="1">
                  <c:v>3.6836221352711009E-2</c:v>
                </c:pt>
                <c:pt idx="2">
                  <c:v>7.0486305198434879E-2</c:v>
                </c:pt>
                <c:pt idx="3">
                  <c:v>8.9267747344885406E-2</c:v>
                </c:pt>
                <c:pt idx="4">
                  <c:v>0.10788149804359978</c:v>
                </c:pt>
                <c:pt idx="5">
                  <c:v>0.12051425377305758</c:v>
                </c:pt>
                <c:pt idx="6">
                  <c:v>0.15332588038010062</c:v>
                </c:pt>
                <c:pt idx="7">
                  <c:v>0.19295695919508105</c:v>
                </c:pt>
                <c:pt idx="8">
                  <c:v>0.12364449413079932</c:v>
                </c:pt>
                <c:pt idx="9">
                  <c:v>4.8071548351034096E-2</c:v>
                </c:pt>
                <c:pt idx="10">
                  <c:v>4.1755170486305199E-2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4E-4107-AF67-0BF4C6049E9A}"/>
            </c:ext>
          </c:extLst>
        </c:ser>
        <c:ser>
          <c:idx val="1"/>
          <c:order val="1"/>
          <c:tx>
            <c:strRef>
              <c:f>'fig20'!$M$18</c:f>
              <c:strCache>
                <c:ptCount val="1"/>
                <c:pt idx="0">
                  <c:v>Non irrigants</c:v>
                </c:pt>
              </c:strCache>
            </c:strRef>
          </c:tx>
          <c:spPr>
            <a:noFill/>
            <a:ln w="12700">
              <a:solidFill>
                <a:srgbClr val="009F79">
                  <a:alpha val="98000"/>
                </a:srgbClr>
              </a:solidFill>
            </a:ln>
            <a:effectLst/>
          </c:spPr>
          <c:invertIfNegative val="0"/>
          <c:cat>
            <c:strRef>
              <c:f>'fig20'!$K$19:$K$29</c:f>
              <c:strCache>
                <c:ptCount val="11"/>
                <c:pt idx="0">
                  <c:v>moins de 25 ans</c:v>
                </c:pt>
                <c:pt idx="1">
                  <c:v>25 à 29 ans</c:v>
                </c:pt>
                <c:pt idx="2">
                  <c:v>30 à 34 ans</c:v>
                </c:pt>
                <c:pt idx="3">
                  <c:v>35 à 39 ans</c:v>
                </c:pt>
                <c:pt idx="4">
                  <c:v>40 à 44 ans</c:v>
                </c:pt>
                <c:pt idx="5">
                  <c:v>45 à 49 ans</c:v>
                </c:pt>
                <c:pt idx="6">
                  <c:v>50 à 54 ans</c:v>
                </c:pt>
                <c:pt idx="7">
                  <c:v>55 à 59 ans</c:v>
                </c:pt>
                <c:pt idx="8">
                  <c:v>60 à 64 ans</c:v>
                </c:pt>
                <c:pt idx="9">
                  <c:v>65 à 69 ans</c:v>
                </c:pt>
                <c:pt idx="10">
                  <c:v>70 ans ou plus</c:v>
                </c:pt>
              </c:strCache>
            </c:strRef>
          </c:cat>
          <c:val>
            <c:numRef>
              <c:f>'fig20'!$M$19:$M$29</c:f>
              <c:numCache>
                <c:formatCode>0.0%</c:formatCode>
                <c:ptCount val="11"/>
                <c:pt idx="0">
                  <c:v>1.5386127906405152E-2</c:v>
                </c:pt>
                <c:pt idx="1">
                  <c:v>3.200117976699602E-2</c:v>
                </c:pt>
                <c:pt idx="2">
                  <c:v>5.0877451703288598E-2</c:v>
                </c:pt>
                <c:pt idx="3">
                  <c:v>7.5095446427108428E-2</c:v>
                </c:pt>
                <c:pt idx="4">
                  <c:v>8.8236739910534337E-2</c:v>
                </c:pt>
                <c:pt idx="5">
                  <c:v>0.11327401727047796</c:v>
                </c:pt>
                <c:pt idx="6">
                  <c:v>0.14581592357731571</c:v>
                </c:pt>
                <c:pt idx="7">
                  <c:v>0.17403201756541972</c:v>
                </c:pt>
                <c:pt idx="8">
                  <c:v>0.12911894345311245</c:v>
                </c:pt>
                <c:pt idx="9">
                  <c:v>7.2653984171459476E-2</c:v>
                </c:pt>
                <c:pt idx="10">
                  <c:v>0.10350816824788216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4E-4107-AF67-0BF4C6049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413955951"/>
        <c:axId val="1413944719"/>
      </c:barChart>
      <c:catAx>
        <c:axId val="1413955951"/>
        <c:scaling>
          <c:orientation val="minMax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r>
                  <a:rPr lang="en-US" b="1"/>
                  <a:t>Classes d'âge</a:t>
                </a:r>
              </a:p>
            </c:rich>
          </c:tx>
          <c:layout>
            <c:manualLayout>
              <c:xMode val="edge"/>
              <c:yMode val="edge"/>
              <c:x val="7.2769971433128869E-2"/>
              <c:y val="3.30486821825404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Marianne" panose="02000000000000000000" pitchFamily="50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1413944719"/>
        <c:crosses val="autoZero"/>
        <c:auto val="1"/>
        <c:lblAlgn val="ctr"/>
        <c:lblOffset val="100"/>
        <c:noMultiLvlLbl val="0"/>
      </c:catAx>
      <c:valAx>
        <c:axId val="1413944719"/>
        <c:scaling>
          <c:orientation val="minMax"/>
          <c:max val="0.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 &quot;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14139559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2548094340320146"/>
          <c:y val="0.50357191585221861"/>
          <c:w val="0.1969254371372593"/>
          <c:h val="0.19263066065234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0899894710857895E-2"/>
          <c:y val="4.5337447563363706E-2"/>
          <c:w val="0.88094911360648054"/>
          <c:h val="0.67149545260330834"/>
        </c:manualLayout>
      </c:layout>
      <c:lineChart>
        <c:grouping val="standard"/>
        <c:varyColors val="0"/>
        <c:ser>
          <c:idx val="0"/>
          <c:order val="0"/>
          <c:tx>
            <c:strRef>
              <c:f>'fig21'!$A$35</c:f>
              <c:strCache>
                <c:ptCount val="1"/>
                <c:pt idx="0">
                  <c:v>Grandes cultures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rgbClr val="FFC000"/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strRef>
              <c:f>'fig21'!$B$34:$I$34</c:f>
              <c:strCache>
                <c:ptCount val="8"/>
                <c:pt idx="0">
                  <c:v>1980-1984</c:v>
                </c:pt>
                <c:pt idx="1">
                  <c:v>1985-1989</c:v>
                </c:pt>
                <c:pt idx="2">
                  <c:v>1990-1994</c:v>
                </c:pt>
                <c:pt idx="3">
                  <c:v>1995-1999</c:v>
                </c:pt>
                <c:pt idx="4">
                  <c:v>2000-2004</c:v>
                </c:pt>
                <c:pt idx="5">
                  <c:v>2005-2009</c:v>
                </c:pt>
                <c:pt idx="6">
                  <c:v>2010-2014</c:v>
                </c:pt>
                <c:pt idx="7">
                  <c:v>2015-2019</c:v>
                </c:pt>
              </c:strCache>
            </c:strRef>
          </c:cat>
          <c:val>
            <c:numRef>
              <c:f>'fig21'!$B$35:$I$35</c:f>
              <c:numCache>
                <c:formatCode>General</c:formatCode>
                <c:ptCount val="8"/>
                <c:pt idx="0">
                  <c:v>497</c:v>
                </c:pt>
                <c:pt idx="1">
                  <c:v>594</c:v>
                </c:pt>
                <c:pt idx="2">
                  <c:v>616</c:v>
                </c:pt>
                <c:pt idx="3">
                  <c:v>561</c:v>
                </c:pt>
                <c:pt idx="4">
                  <c:v>472</c:v>
                </c:pt>
                <c:pt idx="5">
                  <c:v>502</c:v>
                </c:pt>
                <c:pt idx="6">
                  <c:v>480</c:v>
                </c:pt>
                <c:pt idx="7">
                  <c:v>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37-43A6-B7CA-46584ABA3D7D}"/>
            </c:ext>
          </c:extLst>
        </c:ser>
        <c:ser>
          <c:idx val="1"/>
          <c:order val="1"/>
          <c:tx>
            <c:strRef>
              <c:f>'fig21'!$A$36</c:f>
              <c:strCache>
                <c:ptCount val="1"/>
                <c:pt idx="0">
                  <c:v>Maraîchage et/ou horticulture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accent2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strRef>
              <c:f>'fig21'!$B$34:$I$34</c:f>
              <c:strCache>
                <c:ptCount val="8"/>
                <c:pt idx="0">
                  <c:v>1980-1984</c:v>
                </c:pt>
                <c:pt idx="1">
                  <c:v>1985-1989</c:v>
                </c:pt>
                <c:pt idx="2">
                  <c:v>1990-1994</c:v>
                </c:pt>
                <c:pt idx="3">
                  <c:v>1995-1999</c:v>
                </c:pt>
                <c:pt idx="4">
                  <c:v>2000-2004</c:v>
                </c:pt>
                <c:pt idx="5">
                  <c:v>2005-2009</c:v>
                </c:pt>
                <c:pt idx="6">
                  <c:v>2010-2014</c:v>
                </c:pt>
                <c:pt idx="7">
                  <c:v>2015-2019</c:v>
                </c:pt>
              </c:strCache>
            </c:strRef>
          </c:cat>
          <c:val>
            <c:numRef>
              <c:f>'fig21'!$B$36:$I$36</c:f>
              <c:numCache>
                <c:formatCode>General</c:formatCode>
                <c:ptCount val="8"/>
                <c:pt idx="0">
                  <c:v>112</c:v>
                </c:pt>
                <c:pt idx="1">
                  <c:v>161</c:v>
                </c:pt>
                <c:pt idx="2">
                  <c:v>190</c:v>
                </c:pt>
                <c:pt idx="3">
                  <c:v>197</c:v>
                </c:pt>
                <c:pt idx="4">
                  <c:v>192</c:v>
                </c:pt>
                <c:pt idx="5">
                  <c:v>240</c:v>
                </c:pt>
                <c:pt idx="6">
                  <c:v>327</c:v>
                </c:pt>
                <c:pt idx="7">
                  <c:v>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37-43A6-B7CA-46584ABA3D7D}"/>
            </c:ext>
          </c:extLst>
        </c:ser>
        <c:ser>
          <c:idx val="2"/>
          <c:order val="2"/>
          <c:tx>
            <c:strRef>
              <c:f>'fig21'!$A$38</c:f>
              <c:strCache>
                <c:ptCount val="1"/>
                <c:pt idx="0">
                  <c:v>Arboriculture</c:v>
                </c:pt>
              </c:strCache>
            </c:strRef>
          </c:tx>
          <c:spPr>
            <a:ln w="28575" cap="rnd">
              <a:solidFill>
                <a:srgbClr val="4472C4">
                  <a:lumMod val="50000"/>
                </a:srgbClr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rgbClr val="4472C4">
                  <a:lumMod val="75000"/>
                </a:srgbClr>
              </a:solidFill>
              <a:ln w="9525">
                <a:solidFill>
                  <a:srgbClr val="4472C4">
                    <a:lumMod val="75000"/>
                  </a:srgbClr>
                </a:solidFill>
              </a:ln>
              <a:effectLst/>
            </c:spPr>
          </c:marker>
          <c:cat>
            <c:strRef>
              <c:f>'fig21'!$B$34:$I$34</c:f>
              <c:strCache>
                <c:ptCount val="8"/>
                <c:pt idx="0">
                  <c:v>1980-1984</c:v>
                </c:pt>
                <c:pt idx="1">
                  <c:v>1985-1989</c:v>
                </c:pt>
                <c:pt idx="2">
                  <c:v>1990-1994</c:v>
                </c:pt>
                <c:pt idx="3">
                  <c:v>1995-1999</c:v>
                </c:pt>
                <c:pt idx="4">
                  <c:v>2000-2004</c:v>
                </c:pt>
                <c:pt idx="5">
                  <c:v>2005-2009</c:v>
                </c:pt>
                <c:pt idx="6">
                  <c:v>2010-2014</c:v>
                </c:pt>
                <c:pt idx="7">
                  <c:v>2015-2019</c:v>
                </c:pt>
              </c:strCache>
            </c:strRef>
          </c:cat>
          <c:val>
            <c:numRef>
              <c:f>'fig21'!$B$38:$I$38</c:f>
              <c:numCache>
                <c:formatCode>General</c:formatCode>
                <c:ptCount val="8"/>
                <c:pt idx="0">
                  <c:v>137</c:v>
                </c:pt>
                <c:pt idx="1">
                  <c:v>164</c:v>
                </c:pt>
                <c:pt idx="2">
                  <c:v>188</c:v>
                </c:pt>
                <c:pt idx="3">
                  <c:v>184</c:v>
                </c:pt>
                <c:pt idx="4">
                  <c:v>126</c:v>
                </c:pt>
                <c:pt idx="5">
                  <c:v>165</c:v>
                </c:pt>
                <c:pt idx="6">
                  <c:v>168</c:v>
                </c:pt>
                <c:pt idx="7">
                  <c:v>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37-43A6-B7CA-46584ABA3D7D}"/>
            </c:ext>
          </c:extLst>
        </c:ser>
        <c:ser>
          <c:idx val="3"/>
          <c:order val="3"/>
          <c:tx>
            <c:strRef>
              <c:f>'fig21'!$A$42</c:f>
              <c:strCache>
                <c:ptCount val="1"/>
                <c:pt idx="0">
                  <c:v>Polyculture et/ou polyélevage</c:v>
                </c:pt>
              </c:strCache>
            </c:strRef>
          </c:tx>
          <c:spPr>
            <a:ln w="28575" cap="rnd">
              <a:solidFill>
                <a:srgbClr val="A5A5A5">
                  <a:lumMod val="75000"/>
                </a:srgbClr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ysClr val="window" lastClr="FFFFFF">
                  <a:lumMod val="50000"/>
                </a:sysClr>
              </a:solidFill>
              <a:ln w="9525">
                <a:solidFill>
                  <a:sysClr val="window" lastClr="FFFFFF">
                    <a:lumMod val="50000"/>
                  </a:sysClr>
                </a:solidFill>
              </a:ln>
              <a:effectLst/>
            </c:spPr>
          </c:marker>
          <c:cat>
            <c:strRef>
              <c:f>'fig21'!$B$34:$I$34</c:f>
              <c:strCache>
                <c:ptCount val="8"/>
                <c:pt idx="0">
                  <c:v>1980-1984</c:v>
                </c:pt>
                <c:pt idx="1">
                  <c:v>1985-1989</c:v>
                </c:pt>
                <c:pt idx="2">
                  <c:v>1990-1994</c:v>
                </c:pt>
                <c:pt idx="3">
                  <c:v>1995-1999</c:v>
                </c:pt>
                <c:pt idx="4">
                  <c:v>2000-2004</c:v>
                </c:pt>
                <c:pt idx="5">
                  <c:v>2005-2009</c:v>
                </c:pt>
                <c:pt idx="6">
                  <c:v>2010-2014</c:v>
                </c:pt>
                <c:pt idx="7">
                  <c:v>2015-2019</c:v>
                </c:pt>
              </c:strCache>
            </c:strRef>
          </c:cat>
          <c:val>
            <c:numRef>
              <c:f>'fig21'!$B$42:$I$42</c:f>
              <c:numCache>
                <c:formatCode>General</c:formatCode>
                <c:ptCount val="8"/>
                <c:pt idx="0">
                  <c:v>265</c:v>
                </c:pt>
                <c:pt idx="1">
                  <c:v>369</c:v>
                </c:pt>
                <c:pt idx="2">
                  <c:v>338</c:v>
                </c:pt>
                <c:pt idx="3">
                  <c:v>348</c:v>
                </c:pt>
                <c:pt idx="4">
                  <c:v>245</c:v>
                </c:pt>
                <c:pt idx="5">
                  <c:v>317</c:v>
                </c:pt>
                <c:pt idx="6">
                  <c:v>267</c:v>
                </c:pt>
                <c:pt idx="7">
                  <c:v>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D37-43A6-B7CA-46584ABA3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8135551"/>
        <c:axId val="2038135967"/>
      </c:lineChart>
      <c:lineChart>
        <c:grouping val="standard"/>
        <c:varyColors val="0"/>
        <c:ser>
          <c:idx val="4"/>
          <c:order val="4"/>
          <c:tx>
            <c:strRef>
              <c:f>'fig21'!$A$43</c:f>
              <c:strCache>
                <c:ptCount val="1"/>
                <c:pt idx="0">
                  <c:v>Ensemble, irrigants et non irrigants</c:v>
                </c:pt>
              </c:strCache>
            </c:strRef>
          </c:tx>
          <c:spPr>
            <a:ln w="38100" cap="rnd">
              <a:solidFill>
                <a:srgbClr val="70AD47">
                  <a:lumMod val="50000"/>
                </a:srgbClr>
              </a:solidFill>
              <a:round/>
            </a:ln>
            <a:effectLst/>
          </c:spPr>
          <c:marker>
            <c:symbol val="none"/>
          </c:marker>
          <c:val>
            <c:numRef>
              <c:f>'fig21'!$B$43:$I$43</c:f>
              <c:numCache>
                <c:formatCode>General</c:formatCode>
                <c:ptCount val="8"/>
                <c:pt idx="0">
                  <c:v>5617</c:v>
                </c:pt>
                <c:pt idx="1">
                  <c:v>7180</c:v>
                </c:pt>
                <c:pt idx="2">
                  <c:v>7992</c:v>
                </c:pt>
                <c:pt idx="3">
                  <c:v>7912</c:v>
                </c:pt>
                <c:pt idx="4">
                  <c:v>6705</c:v>
                </c:pt>
                <c:pt idx="5">
                  <c:v>7350</c:v>
                </c:pt>
                <c:pt idx="6">
                  <c:v>6812</c:v>
                </c:pt>
                <c:pt idx="7">
                  <c:v>9223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D37-43A6-B7CA-46584ABA3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553168"/>
        <c:axId val="1350551920"/>
      </c:lineChart>
      <c:catAx>
        <c:axId val="203813555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Période de première installation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38135967"/>
        <c:crosses val="autoZero"/>
        <c:auto val="1"/>
        <c:lblAlgn val="ctr"/>
        <c:lblOffset val="100"/>
        <c:noMultiLvlLbl val="0"/>
      </c:catAx>
      <c:valAx>
        <c:axId val="20381359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 b="1"/>
                  <a:t>Nb. chefs</a:t>
                </a:r>
                <a:r>
                  <a:rPr lang="fr-FR" b="1" baseline="0"/>
                  <a:t> d'exploitation irrigants</a:t>
                </a:r>
                <a:endParaRPr lang="fr-FR" b="1"/>
              </a:p>
            </c:rich>
          </c:tx>
          <c:layout>
            <c:manualLayout>
              <c:xMode val="edge"/>
              <c:yMode val="edge"/>
              <c:x val="5.2188093310766064E-2"/>
              <c:y val="2.107489470792895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38135551"/>
        <c:crosses val="autoZero"/>
        <c:crossBetween val="between"/>
      </c:valAx>
      <c:valAx>
        <c:axId val="1350551920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 b="1"/>
                  <a:t>Ensemble</a:t>
                </a:r>
                <a:r>
                  <a:rPr lang="fr-FR" b="1" baseline="0"/>
                  <a:t> des chefs d'exploitation</a:t>
                </a:r>
                <a:endParaRPr lang="fr-FR" b="1"/>
              </a:p>
            </c:rich>
          </c:tx>
          <c:layout>
            <c:manualLayout>
              <c:xMode val="edge"/>
              <c:yMode val="edge"/>
              <c:x val="0.6705295950155763"/>
              <c:y val="4.8220716596471949E-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50553168"/>
        <c:crosses val="max"/>
        <c:crossBetween val="between"/>
      </c:valAx>
      <c:catAx>
        <c:axId val="1350553168"/>
        <c:scaling>
          <c:orientation val="minMax"/>
        </c:scaling>
        <c:delete val="1"/>
        <c:axPos val="b"/>
        <c:majorTickMark val="out"/>
        <c:minorTickMark val="none"/>
        <c:tickLblPos val="nextTo"/>
        <c:crossAx val="13505519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0795937890941214E-2"/>
          <c:y val="0.85997924678019899"/>
          <c:w val="0.94831447003703995"/>
          <c:h val="0.116764939266312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870395903840533E-2"/>
          <c:y val="0.26608748290704942"/>
          <c:w val="0.38243459387466938"/>
          <c:h val="0.62254961436994072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'fig3'!$J$16</c:f>
              <c:strCache>
                <c:ptCount val="1"/>
                <c:pt idx="0">
                  <c:v>céréales hors maïs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'fig3'!$K$11:$M$11</c:f>
              <c:strCache>
                <c:ptCount val="3"/>
                <c:pt idx="0">
                  <c:v>irrigants</c:v>
                </c:pt>
                <c:pt idx="1">
                  <c:v>non irrigants</c:v>
                </c:pt>
                <c:pt idx="2">
                  <c:v>ensemble</c:v>
                </c:pt>
              </c:strCache>
            </c:strRef>
          </c:cat>
          <c:val>
            <c:numRef>
              <c:f>'fig3'!$K$16:$M$16</c:f>
              <c:numCache>
                <c:formatCode>#,##0</c:formatCode>
                <c:ptCount val="3"/>
                <c:pt idx="0">
                  <c:v>226109.47999999998</c:v>
                </c:pt>
                <c:pt idx="1">
                  <c:v>457534.02999999991</c:v>
                </c:pt>
                <c:pt idx="2">
                  <c:v>683643.50999999989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55-4BF1-A06C-02E9F7C11A53}"/>
            </c:ext>
          </c:extLst>
        </c:ser>
        <c:ser>
          <c:idx val="0"/>
          <c:order val="1"/>
          <c:tx>
            <c:strRef>
              <c:f>'fig3'!$J$13</c:f>
              <c:strCache>
                <c:ptCount val="1"/>
                <c:pt idx="0">
                  <c:v>maïs grain et semences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'fig3'!$K$11:$M$11</c:f>
              <c:strCache>
                <c:ptCount val="3"/>
                <c:pt idx="0">
                  <c:v>irrigants</c:v>
                </c:pt>
                <c:pt idx="1">
                  <c:v>non irrigants</c:v>
                </c:pt>
                <c:pt idx="2">
                  <c:v>ensemble</c:v>
                </c:pt>
              </c:strCache>
            </c:strRef>
          </c:cat>
          <c:val>
            <c:numRef>
              <c:f>'fig3'!$K$13:$M$13</c:f>
              <c:numCache>
                <c:formatCode>#,##0</c:formatCode>
                <c:ptCount val="3"/>
                <c:pt idx="0">
                  <c:v>293825.77</c:v>
                </c:pt>
                <c:pt idx="1">
                  <c:v>192350.14</c:v>
                </c:pt>
                <c:pt idx="2">
                  <c:v>486175.91000000003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55-4BF1-A06C-02E9F7C11A53}"/>
            </c:ext>
          </c:extLst>
        </c:ser>
        <c:ser>
          <c:idx val="4"/>
          <c:order val="2"/>
          <c:tx>
            <c:strRef>
              <c:f>'fig3'!$J$17</c:f>
              <c:strCache>
                <c:ptCount val="1"/>
                <c:pt idx="0">
                  <c:v>oléagineux</c:v>
                </c:pt>
              </c:strCache>
            </c:strRef>
          </c:tx>
          <c:spPr>
            <a:solidFill>
              <a:srgbClr val="FFCCFF"/>
            </a:solidFill>
            <a:ln>
              <a:noFill/>
            </a:ln>
            <a:effectLst/>
          </c:spPr>
          <c:invertIfNegative val="0"/>
          <c:cat>
            <c:strRef>
              <c:f>'fig3'!$K$11:$M$11</c:f>
              <c:strCache>
                <c:ptCount val="3"/>
                <c:pt idx="0">
                  <c:v>irrigants</c:v>
                </c:pt>
                <c:pt idx="1">
                  <c:v>non irrigants</c:v>
                </c:pt>
                <c:pt idx="2">
                  <c:v>ensemble</c:v>
                </c:pt>
              </c:strCache>
            </c:strRef>
          </c:cat>
          <c:val>
            <c:numRef>
              <c:f>'fig3'!$K$17:$M$17</c:f>
              <c:numCache>
                <c:formatCode>#,##0</c:formatCode>
                <c:ptCount val="3"/>
                <c:pt idx="0">
                  <c:v>159850.07</c:v>
                </c:pt>
                <c:pt idx="1">
                  <c:v>230424.81999999998</c:v>
                </c:pt>
                <c:pt idx="2">
                  <c:v>390274.89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55-4BF1-A06C-02E9F7C11A53}"/>
            </c:ext>
          </c:extLst>
        </c:ser>
        <c:ser>
          <c:idx val="8"/>
          <c:order val="3"/>
          <c:tx>
            <c:strRef>
              <c:f>'fig3'!$J$21</c:f>
              <c:strCache>
                <c:ptCount val="1"/>
                <c:pt idx="0">
                  <c:v>protéagineux et légumes secs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'fig3'!$K$11:$M$11</c:f>
              <c:strCache>
                <c:ptCount val="3"/>
                <c:pt idx="0">
                  <c:v>irrigants</c:v>
                </c:pt>
                <c:pt idx="1">
                  <c:v>non irrigants</c:v>
                </c:pt>
                <c:pt idx="2">
                  <c:v>ensemble</c:v>
                </c:pt>
              </c:strCache>
            </c:strRef>
          </c:cat>
          <c:val>
            <c:numRef>
              <c:f>'fig3'!$K$21:$M$21</c:f>
              <c:numCache>
                <c:formatCode>#,##0</c:formatCode>
                <c:ptCount val="3"/>
                <c:pt idx="0">
                  <c:v>26457.510000000006</c:v>
                </c:pt>
                <c:pt idx="1">
                  <c:v>43100.58</c:v>
                </c:pt>
                <c:pt idx="2">
                  <c:v>69558.090000000011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55-4BF1-A06C-02E9F7C11A53}"/>
            </c:ext>
          </c:extLst>
        </c:ser>
        <c:ser>
          <c:idx val="2"/>
          <c:order val="4"/>
          <c:tx>
            <c:strRef>
              <c:f>'fig3'!$J$15</c:f>
              <c:strCache>
                <c:ptCount val="1"/>
                <c:pt idx="0">
                  <c:v>surfaces fourrages hors maïs fourrage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'fig3'!$K$11:$M$11</c:f>
              <c:strCache>
                <c:ptCount val="3"/>
                <c:pt idx="0">
                  <c:v>irrigants</c:v>
                </c:pt>
                <c:pt idx="1">
                  <c:v>non irrigants</c:v>
                </c:pt>
                <c:pt idx="2">
                  <c:v>ensemble</c:v>
                </c:pt>
              </c:strCache>
            </c:strRef>
          </c:cat>
          <c:val>
            <c:numRef>
              <c:f>'fig3'!$K$15:$M$15</c:f>
              <c:numCache>
                <c:formatCode>#,##0</c:formatCode>
                <c:ptCount val="3"/>
                <c:pt idx="0">
                  <c:v>236996.34999999998</c:v>
                </c:pt>
                <c:pt idx="1">
                  <c:v>1431916.2200000002</c:v>
                </c:pt>
                <c:pt idx="2">
                  <c:v>1668912.5700000003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55-4BF1-A06C-02E9F7C11A53}"/>
            </c:ext>
          </c:extLst>
        </c:ser>
        <c:ser>
          <c:idx val="1"/>
          <c:order val="5"/>
          <c:tx>
            <c:strRef>
              <c:f>'fig3'!$J$14</c:f>
              <c:strCache>
                <c:ptCount val="1"/>
                <c:pt idx="0">
                  <c:v>maïs fourrage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'fig3'!$K$11:$M$11</c:f>
              <c:strCache>
                <c:ptCount val="3"/>
                <c:pt idx="0">
                  <c:v>irrigants</c:v>
                </c:pt>
                <c:pt idx="1">
                  <c:v>non irrigants</c:v>
                </c:pt>
                <c:pt idx="2">
                  <c:v>ensemble</c:v>
                </c:pt>
              </c:strCache>
            </c:strRef>
          </c:cat>
          <c:val>
            <c:numRef>
              <c:f>'fig3'!$K$14:$M$14</c:f>
              <c:numCache>
                <c:formatCode>#,##0</c:formatCode>
                <c:ptCount val="3"/>
                <c:pt idx="0">
                  <c:v>26705</c:v>
                </c:pt>
                <c:pt idx="1">
                  <c:v>73939.67</c:v>
                </c:pt>
                <c:pt idx="2">
                  <c:v>100644.67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55-4BF1-A06C-02E9F7C11A53}"/>
            </c:ext>
          </c:extLst>
        </c:ser>
        <c:ser>
          <c:idx val="5"/>
          <c:order val="6"/>
          <c:tx>
            <c:strRef>
              <c:f>'fig3'!$J$18</c:f>
              <c:strCache>
                <c:ptCount val="1"/>
                <c:pt idx="0">
                  <c:v>légumes et pommes de terre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'fig3'!$K$11:$M$11</c:f>
              <c:strCache>
                <c:ptCount val="3"/>
                <c:pt idx="0">
                  <c:v>irrigants</c:v>
                </c:pt>
                <c:pt idx="1">
                  <c:v>non irrigants</c:v>
                </c:pt>
                <c:pt idx="2">
                  <c:v>ensemble</c:v>
                </c:pt>
              </c:strCache>
            </c:strRef>
          </c:cat>
          <c:val>
            <c:numRef>
              <c:f>'fig3'!$K$18:$M$18</c:f>
              <c:numCache>
                <c:formatCode>#,##0</c:formatCode>
                <c:ptCount val="3"/>
                <c:pt idx="0">
                  <c:v>47088.79</c:v>
                </c:pt>
                <c:pt idx="1">
                  <c:v>4487.91</c:v>
                </c:pt>
                <c:pt idx="2">
                  <c:v>51576.7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55-4BF1-A06C-02E9F7C11A53}"/>
            </c:ext>
          </c:extLst>
        </c:ser>
        <c:ser>
          <c:idx val="6"/>
          <c:order val="7"/>
          <c:tx>
            <c:strRef>
              <c:f>'fig3'!$J$19</c:f>
              <c:strCache>
                <c:ptCount val="1"/>
                <c:pt idx="0">
                  <c:v>fruits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'fig3'!$K$11:$M$11</c:f>
              <c:strCache>
                <c:ptCount val="3"/>
                <c:pt idx="0">
                  <c:v>irrigants</c:v>
                </c:pt>
                <c:pt idx="1">
                  <c:v>non irrigants</c:v>
                </c:pt>
                <c:pt idx="2">
                  <c:v>ensemble</c:v>
                </c:pt>
              </c:strCache>
            </c:strRef>
          </c:cat>
          <c:val>
            <c:numRef>
              <c:f>'fig3'!$K$19:$M$19</c:f>
              <c:numCache>
                <c:formatCode>#,##0</c:formatCode>
                <c:ptCount val="3"/>
                <c:pt idx="0">
                  <c:v>33302.320000000007</c:v>
                </c:pt>
                <c:pt idx="1">
                  <c:v>11207.200000000003</c:v>
                </c:pt>
                <c:pt idx="2">
                  <c:v>44509.520000000011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055-4BF1-A06C-02E9F7C11A53}"/>
            </c:ext>
          </c:extLst>
        </c:ser>
        <c:ser>
          <c:idx val="7"/>
          <c:order val="8"/>
          <c:tx>
            <c:strRef>
              <c:f>'fig3'!$J$20</c:f>
              <c:strCache>
                <c:ptCount val="1"/>
                <c:pt idx="0">
                  <c:v>vignes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'fig3'!$K$11:$M$11</c:f>
              <c:strCache>
                <c:ptCount val="3"/>
                <c:pt idx="0">
                  <c:v>irrigants</c:v>
                </c:pt>
                <c:pt idx="1">
                  <c:v>non irrigants</c:v>
                </c:pt>
                <c:pt idx="2">
                  <c:v>ensemble</c:v>
                </c:pt>
              </c:strCache>
            </c:strRef>
          </c:cat>
          <c:val>
            <c:numRef>
              <c:f>'fig3'!$K$20:$M$20</c:f>
              <c:numCache>
                <c:formatCode>#,##0</c:formatCode>
                <c:ptCount val="3"/>
                <c:pt idx="0">
                  <c:v>22148.449999999997</c:v>
                </c:pt>
                <c:pt idx="1">
                  <c:v>211570.29</c:v>
                </c:pt>
                <c:pt idx="2">
                  <c:v>233718.74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055-4BF1-A06C-02E9F7C11A53}"/>
            </c:ext>
          </c:extLst>
        </c:ser>
        <c:ser>
          <c:idx val="9"/>
          <c:order val="9"/>
          <c:tx>
            <c:strRef>
              <c:f>'fig3'!$J$22</c:f>
              <c:strCache>
                <c:ptCount val="1"/>
                <c:pt idx="0">
                  <c:v>autres (jachères, plantes industrielles, plantes à fibre,…)</c:v>
                </c:pt>
              </c:strCache>
            </c:strRef>
          </c:tx>
          <c:spPr>
            <a:solidFill>
              <a:srgbClr val="CC9900"/>
            </a:solidFill>
            <a:ln>
              <a:noFill/>
            </a:ln>
            <a:effectLst/>
          </c:spPr>
          <c:invertIfNegative val="0"/>
          <c:cat>
            <c:strRef>
              <c:f>'fig3'!$K$11:$M$11</c:f>
              <c:strCache>
                <c:ptCount val="3"/>
                <c:pt idx="0">
                  <c:v>irrigants</c:v>
                </c:pt>
                <c:pt idx="1">
                  <c:v>non irrigants</c:v>
                </c:pt>
                <c:pt idx="2">
                  <c:v>ensemble</c:v>
                </c:pt>
              </c:strCache>
            </c:strRef>
          </c:cat>
          <c:val>
            <c:numRef>
              <c:f>'fig3'!$K$22:$M$22</c:f>
              <c:numCache>
                <c:formatCode>#,##0</c:formatCode>
                <c:ptCount val="3"/>
                <c:pt idx="0">
                  <c:v>84455.590000000084</c:v>
                </c:pt>
                <c:pt idx="1">
                  <c:v>127960.00999999978</c:v>
                </c:pt>
                <c:pt idx="2">
                  <c:v>212415.59999999986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055-4BF1-A06C-02E9F7C11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95756032"/>
        <c:axId val="1795756864"/>
      </c:barChart>
      <c:catAx>
        <c:axId val="179575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1795756864"/>
        <c:crosses val="autoZero"/>
        <c:auto val="1"/>
        <c:lblAlgn val="ctr"/>
        <c:lblOffset val="100"/>
        <c:noMultiLvlLbl val="0"/>
      </c:catAx>
      <c:valAx>
        <c:axId val="1795756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 &quot;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1795756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chemeClr val="tx1"/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</c:legendEntry>
      <c:layout>
        <c:manualLayout>
          <c:xMode val="edge"/>
          <c:yMode val="edge"/>
          <c:x val="0.46123811379004548"/>
          <c:y val="0.25408983032050569"/>
          <c:w val="0.48247714332379943"/>
          <c:h val="0.738766034527374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/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accent2"/>
          </a:solidFill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0899894710857895E-2"/>
          <c:y val="4.5337447563363706E-2"/>
          <c:w val="0.88094911360648054"/>
          <c:h val="0.63661173167307583"/>
        </c:manualLayout>
      </c:layout>
      <c:lineChart>
        <c:grouping val="standard"/>
        <c:varyColors val="0"/>
        <c:ser>
          <c:idx val="0"/>
          <c:order val="0"/>
          <c:tx>
            <c:strRef>
              <c:f>'fig21'!$A$37</c:f>
              <c:strCache>
                <c:ptCount val="1"/>
                <c:pt idx="0">
                  <c:v>Viticulture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rgbClr val="FFC000"/>
              </a:solidFill>
              <a:ln w="9525">
                <a:solidFill>
                  <a:srgbClr val="7030A0"/>
                </a:solidFill>
              </a:ln>
              <a:effectLst/>
            </c:spPr>
          </c:marker>
          <c:cat>
            <c:strRef>
              <c:f>'fig21'!$B$34:$I$34</c:f>
              <c:strCache>
                <c:ptCount val="8"/>
                <c:pt idx="0">
                  <c:v>1980-1984</c:v>
                </c:pt>
                <c:pt idx="1">
                  <c:v>1985-1989</c:v>
                </c:pt>
                <c:pt idx="2">
                  <c:v>1990-1994</c:v>
                </c:pt>
                <c:pt idx="3">
                  <c:v>1995-1999</c:v>
                </c:pt>
                <c:pt idx="4">
                  <c:v>2000-2004</c:v>
                </c:pt>
                <c:pt idx="5">
                  <c:v>2005-2009</c:v>
                </c:pt>
                <c:pt idx="6">
                  <c:v>2010-2014</c:v>
                </c:pt>
                <c:pt idx="7">
                  <c:v>2015-2019</c:v>
                </c:pt>
              </c:strCache>
            </c:strRef>
          </c:cat>
          <c:val>
            <c:numRef>
              <c:f>'fig21'!$B$37:$I$37</c:f>
              <c:numCache>
                <c:formatCode>General</c:formatCode>
                <c:ptCount val="8"/>
                <c:pt idx="0">
                  <c:v>61</c:v>
                </c:pt>
                <c:pt idx="1">
                  <c:v>69</c:v>
                </c:pt>
                <c:pt idx="2">
                  <c:v>84</c:v>
                </c:pt>
                <c:pt idx="3">
                  <c:v>66</c:v>
                </c:pt>
                <c:pt idx="4">
                  <c:v>62</c:v>
                </c:pt>
                <c:pt idx="5">
                  <c:v>58</c:v>
                </c:pt>
                <c:pt idx="6">
                  <c:v>41</c:v>
                </c:pt>
                <c:pt idx="7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97-476F-A5EE-368A3B094EC4}"/>
            </c:ext>
          </c:extLst>
        </c:ser>
        <c:ser>
          <c:idx val="1"/>
          <c:order val="1"/>
          <c:tx>
            <c:strRef>
              <c:f>'fig21'!$A$39</c:f>
              <c:strCache>
                <c:ptCount val="1"/>
                <c:pt idx="0">
                  <c:v>Bovins</c:v>
                </c:pt>
              </c:strCache>
            </c:strRef>
          </c:tx>
          <c:spPr>
            <a:ln w="28575" cap="rnd">
              <a:solidFill>
                <a:srgbClr val="70AD47">
                  <a:lumMod val="40000"/>
                  <a:lumOff val="60000"/>
                </a:srgbClr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rgbClr val="70AD47">
                  <a:lumMod val="40000"/>
                  <a:lumOff val="60000"/>
                </a:srgbClr>
              </a:solidFill>
              <a:ln w="9525">
                <a:solidFill>
                  <a:srgbClr val="70AD47">
                    <a:lumMod val="40000"/>
                    <a:lumOff val="60000"/>
                  </a:srgbClr>
                </a:solidFill>
              </a:ln>
              <a:effectLst/>
            </c:spPr>
          </c:marker>
          <c:cat>
            <c:strRef>
              <c:f>'fig21'!$B$34:$I$34</c:f>
              <c:strCache>
                <c:ptCount val="8"/>
                <c:pt idx="0">
                  <c:v>1980-1984</c:v>
                </c:pt>
                <c:pt idx="1">
                  <c:v>1985-1989</c:v>
                </c:pt>
                <c:pt idx="2">
                  <c:v>1990-1994</c:v>
                </c:pt>
                <c:pt idx="3">
                  <c:v>1995-1999</c:v>
                </c:pt>
                <c:pt idx="4">
                  <c:v>2000-2004</c:v>
                </c:pt>
                <c:pt idx="5">
                  <c:v>2005-2009</c:v>
                </c:pt>
                <c:pt idx="6">
                  <c:v>2010-2014</c:v>
                </c:pt>
                <c:pt idx="7">
                  <c:v>2015-2019</c:v>
                </c:pt>
              </c:strCache>
            </c:strRef>
          </c:cat>
          <c:val>
            <c:numRef>
              <c:f>'fig21'!$B$39:$I$39</c:f>
              <c:numCache>
                <c:formatCode>General</c:formatCode>
                <c:ptCount val="8"/>
                <c:pt idx="0">
                  <c:v>83</c:v>
                </c:pt>
                <c:pt idx="1">
                  <c:v>140</c:v>
                </c:pt>
                <c:pt idx="2">
                  <c:v>156</c:v>
                </c:pt>
                <c:pt idx="3">
                  <c:v>146</c:v>
                </c:pt>
                <c:pt idx="4">
                  <c:v>128</c:v>
                </c:pt>
                <c:pt idx="5">
                  <c:v>126</c:v>
                </c:pt>
                <c:pt idx="6">
                  <c:v>79</c:v>
                </c:pt>
                <c:pt idx="7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97-476F-A5EE-368A3B094EC4}"/>
            </c:ext>
          </c:extLst>
        </c:ser>
        <c:ser>
          <c:idx val="2"/>
          <c:order val="2"/>
          <c:tx>
            <c:strRef>
              <c:f>'fig21'!$A$40</c:f>
              <c:strCache>
                <c:ptCount val="1"/>
                <c:pt idx="0">
                  <c:v>Autres herbivores</c:v>
                </c:pt>
              </c:strCache>
            </c:strRef>
          </c:tx>
          <c:spPr>
            <a:ln w="28575" cap="rnd">
              <a:solidFill>
                <a:srgbClr val="70AD47">
                  <a:lumMod val="50000"/>
                </a:srgbClr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rgbClr val="70AD47">
                  <a:lumMod val="50000"/>
                </a:srgbClr>
              </a:solidFill>
              <a:ln w="9525">
                <a:solidFill>
                  <a:srgbClr val="70AD47">
                    <a:lumMod val="50000"/>
                  </a:srgbClr>
                </a:solidFill>
              </a:ln>
              <a:effectLst/>
            </c:spPr>
          </c:marker>
          <c:cat>
            <c:strRef>
              <c:f>'fig21'!$B$34:$I$34</c:f>
              <c:strCache>
                <c:ptCount val="8"/>
                <c:pt idx="0">
                  <c:v>1980-1984</c:v>
                </c:pt>
                <c:pt idx="1">
                  <c:v>1985-1989</c:v>
                </c:pt>
                <c:pt idx="2">
                  <c:v>1990-1994</c:v>
                </c:pt>
                <c:pt idx="3">
                  <c:v>1995-1999</c:v>
                </c:pt>
                <c:pt idx="4">
                  <c:v>2000-2004</c:v>
                </c:pt>
                <c:pt idx="5">
                  <c:v>2005-2009</c:v>
                </c:pt>
                <c:pt idx="6">
                  <c:v>2010-2014</c:v>
                </c:pt>
                <c:pt idx="7">
                  <c:v>2015-2019</c:v>
                </c:pt>
              </c:strCache>
            </c:strRef>
          </c:cat>
          <c:val>
            <c:numRef>
              <c:f>'fig21'!$B$40:$I$40</c:f>
              <c:numCache>
                <c:formatCode>General</c:formatCode>
                <c:ptCount val="8"/>
                <c:pt idx="0">
                  <c:v>12</c:v>
                </c:pt>
                <c:pt idx="1">
                  <c:v>24</c:v>
                </c:pt>
                <c:pt idx="2">
                  <c:v>21</c:v>
                </c:pt>
                <c:pt idx="3">
                  <c:v>20</c:v>
                </c:pt>
                <c:pt idx="4">
                  <c:v>24</c:v>
                </c:pt>
                <c:pt idx="5">
                  <c:v>32</c:v>
                </c:pt>
                <c:pt idx="6">
                  <c:v>22</c:v>
                </c:pt>
                <c:pt idx="7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97-476F-A5EE-368A3B094EC4}"/>
            </c:ext>
          </c:extLst>
        </c:ser>
        <c:ser>
          <c:idx val="3"/>
          <c:order val="3"/>
          <c:tx>
            <c:strRef>
              <c:f>'fig21'!$A$41</c:f>
              <c:strCache>
                <c:ptCount val="1"/>
                <c:pt idx="0">
                  <c:v>Granivores</c:v>
                </c:pt>
              </c:strCache>
            </c:strRef>
          </c:tx>
          <c:spPr>
            <a:ln w="28575" cap="rnd">
              <a:solidFill>
                <a:srgbClr val="F79BEC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rgbClr val="F79BEC"/>
              </a:solidFill>
              <a:ln w="9525">
                <a:solidFill>
                  <a:srgbClr val="F79BEC"/>
                </a:solidFill>
              </a:ln>
              <a:effectLst/>
            </c:spPr>
          </c:marker>
          <c:cat>
            <c:strRef>
              <c:f>'fig21'!$B$34:$I$34</c:f>
              <c:strCache>
                <c:ptCount val="8"/>
                <c:pt idx="0">
                  <c:v>1980-1984</c:v>
                </c:pt>
                <c:pt idx="1">
                  <c:v>1985-1989</c:v>
                </c:pt>
                <c:pt idx="2">
                  <c:v>1990-1994</c:v>
                </c:pt>
                <c:pt idx="3">
                  <c:v>1995-1999</c:v>
                </c:pt>
                <c:pt idx="4">
                  <c:v>2000-2004</c:v>
                </c:pt>
                <c:pt idx="5">
                  <c:v>2005-2009</c:v>
                </c:pt>
                <c:pt idx="6">
                  <c:v>2010-2014</c:v>
                </c:pt>
                <c:pt idx="7">
                  <c:v>2015-2019</c:v>
                </c:pt>
              </c:strCache>
            </c:strRef>
          </c:cat>
          <c:val>
            <c:numRef>
              <c:f>'fig21'!$B$41:$I$41</c:f>
              <c:numCache>
                <c:formatCode>General</c:formatCode>
                <c:ptCount val="8"/>
                <c:pt idx="0">
                  <c:v>72</c:v>
                </c:pt>
                <c:pt idx="1">
                  <c:v>96</c:v>
                </c:pt>
                <c:pt idx="2">
                  <c:v>99</c:v>
                </c:pt>
                <c:pt idx="3">
                  <c:v>89</c:v>
                </c:pt>
                <c:pt idx="4">
                  <c:v>73</c:v>
                </c:pt>
                <c:pt idx="5">
                  <c:v>71</c:v>
                </c:pt>
                <c:pt idx="6">
                  <c:v>70</c:v>
                </c:pt>
                <c:pt idx="7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97-476F-A5EE-368A3B094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8135551"/>
        <c:axId val="2038135967"/>
      </c:lineChart>
      <c:catAx>
        <c:axId val="203813555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Période de première installation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38135967"/>
        <c:crosses val="autoZero"/>
        <c:auto val="1"/>
        <c:lblAlgn val="ctr"/>
        <c:lblOffset val="100"/>
        <c:noMultiLvlLbl val="0"/>
      </c:catAx>
      <c:valAx>
        <c:axId val="2038135967"/>
        <c:scaling>
          <c:orientation val="minMax"/>
          <c:max val="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 b="1"/>
                  <a:t>Nb. chefs</a:t>
                </a:r>
                <a:r>
                  <a:rPr lang="fr-FR" b="1" baseline="0"/>
                  <a:t> d'exploitation</a:t>
                </a:r>
                <a:endParaRPr lang="fr-FR" b="1"/>
              </a:p>
            </c:rich>
          </c:tx>
          <c:layout>
            <c:manualLayout>
              <c:xMode val="edge"/>
              <c:yMode val="edge"/>
              <c:x val="8.9571337172104928E-2"/>
              <c:y val="4.433074203479137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381355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87907164870723"/>
          <c:y val="0.84156930965024723"/>
          <c:w val="0.45338433198362765"/>
          <c:h val="0.13517487639626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r>
              <a:rPr lang="fr-FR" sz="1000" b="1" baseline="0">
                <a:latin typeface="Marianne" panose="02000000000000000000" pitchFamily="50" charset="0"/>
              </a:rPr>
              <a:t>Irrigants</a:t>
            </a:r>
            <a:endParaRPr lang="fr-FR" sz="1000" b="1">
              <a:latin typeface="Marianne" panose="02000000000000000000" pitchFamily="50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'fig22'!$O$19</c:f>
              <c:strCache>
                <c:ptCount val="1"/>
                <c:pt idx="0">
                  <c:v>Surfaces irriguées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'fig22'!$P$18:$T$18</c:f>
              <c:strCache>
                <c:ptCount val="5"/>
                <c:pt idx="0">
                  <c:v>Circuits-courts</c:v>
                </c:pt>
                <c:pt idx="1">
                  <c:v>Agriculture Biologique</c:v>
                </c:pt>
                <c:pt idx="2">
                  <c:v>IGP</c:v>
                </c:pt>
                <c:pt idx="3">
                  <c:v>AOC-AOP</c:v>
                </c:pt>
                <c:pt idx="4">
                  <c:v>Label Rouge</c:v>
                </c:pt>
              </c:strCache>
            </c:strRef>
          </c:cat>
          <c:val>
            <c:numRef>
              <c:f>'fig22'!$P$19:$T$19</c:f>
              <c:numCache>
                <c:formatCode>0.0%</c:formatCode>
                <c:ptCount val="5"/>
                <c:pt idx="0">
                  <c:v>0.1676131821909079</c:v>
                </c:pt>
                <c:pt idx="1">
                  <c:v>0.13570374470014468</c:v>
                </c:pt>
                <c:pt idx="2">
                  <c:v>0.12295922507763768</c:v>
                </c:pt>
                <c:pt idx="3">
                  <c:v>0.10477648714761034</c:v>
                </c:pt>
                <c:pt idx="4">
                  <c:v>0.11033986782035891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AF-4A64-8483-34FE1BB81B5A}"/>
            </c:ext>
          </c:extLst>
        </c:ser>
        <c:ser>
          <c:idx val="1"/>
          <c:order val="1"/>
          <c:tx>
            <c:strRef>
              <c:f>'fig22'!$O$20</c:f>
              <c:strCache>
                <c:ptCount val="1"/>
                <c:pt idx="0">
                  <c:v>SAU</c:v>
                </c:pt>
              </c:strCache>
            </c:strRef>
          </c:tx>
          <c:spPr>
            <a:solidFill>
              <a:srgbClr val="7F6100"/>
            </a:solidFill>
            <a:ln>
              <a:noFill/>
            </a:ln>
            <a:effectLst/>
          </c:spPr>
          <c:invertIfNegative val="0"/>
          <c:cat>
            <c:strRef>
              <c:f>'fig22'!$P$18:$T$18</c:f>
              <c:strCache>
                <c:ptCount val="5"/>
                <c:pt idx="0">
                  <c:v>Circuits-courts</c:v>
                </c:pt>
                <c:pt idx="1">
                  <c:v>Agriculture Biologique</c:v>
                </c:pt>
                <c:pt idx="2">
                  <c:v>IGP</c:v>
                </c:pt>
                <c:pt idx="3">
                  <c:v>AOC-AOP</c:v>
                </c:pt>
                <c:pt idx="4">
                  <c:v>Label Rouge</c:v>
                </c:pt>
              </c:strCache>
            </c:strRef>
          </c:cat>
          <c:val>
            <c:numRef>
              <c:f>'fig22'!$P$20:$T$20</c:f>
              <c:numCache>
                <c:formatCode>0.0%</c:formatCode>
                <c:ptCount val="5"/>
                <c:pt idx="0">
                  <c:v>0.19159980830120735</c:v>
                </c:pt>
                <c:pt idx="1">
                  <c:v>0.12805456703408108</c:v>
                </c:pt>
                <c:pt idx="2">
                  <c:v>0.11733373120498301</c:v>
                </c:pt>
                <c:pt idx="3">
                  <c:v>0.14687649731510055</c:v>
                </c:pt>
                <c:pt idx="4">
                  <c:v>0.13617661715249874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AF-4A64-8483-34FE1BB81B5A}"/>
            </c:ext>
          </c:extLst>
        </c:ser>
        <c:ser>
          <c:idx val="2"/>
          <c:order val="2"/>
          <c:tx>
            <c:strRef>
              <c:f>'fig22'!$O$21</c:f>
              <c:strCache>
                <c:ptCount val="1"/>
                <c:pt idx="0">
                  <c:v>Nb. d'exploitations</c:v>
                </c:pt>
              </c:strCache>
            </c:strRef>
          </c:tx>
          <c:spPr>
            <a:solidFill>
              <a:srgbClr val="009E45"/>
            </a:solidFill>
            <a:ln>
              <a:noFill/>
            </a:ln>
            <a:effectLst/>
          </c:spPr>
          <c:invertIfNegative val="0"/>
          <c:cat>
            <c:strRef>
              <c:f>'fig22'!$P$18:$T$18</c:f>
              <c:strCache>
                <c:ptCount val="5"/>
                <c:pt idx="0">
                  <c:v>Circuits-courts</c:v>
                </c:pt>
                <c:pt idx="1">
                  <c:v>Agriculture Biologique</c:v>
                </c:pt>
                <c:pt idx="2">
                  <c:v>IGP</c:v>
                </c:pt>
                <c:pt idx="3">
                  <c:v>AOC-AOP</c:v>
                </c:pt>
                <c:pt idx="4">
                  <c:v>Label Rouge</c:v>
                </c:pt>
              </c:strCache>
            </c:strRef>
          </c:cat>
          <c:val>
            <c:numRef>
              <c:f>'fig22'!$P$21:$T$21</c:f>
              <c:numCache>
                <c:formatCode>0.0%</c:formatCode>
                <c:ptCount val="5"/>
                <c:pt idx="0">
                  <c:v>0.31440917895991655</c:v>
                </c:pt>
                <c:pt idx="1">
                  <c:v>0.17799135747280584</c:v>
                </c:pt>
                <c:pt idx="2">
                  <c:v>0.11294888988228281</c:v>
                </c:pt>
                <c:pt idx="3">
                  <c:v>0.12337952615109522</c:v>
                </c:pt>
                <c:pt idx="4">
                  <c:v>0.11361943078527791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AF-4A64-8483-34FE1BB81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59842368"/>
        <c:axId val="1759841536"/>
      </c:barChart>
      <c:catAx>
        <c:axId val="1759842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1759841536"/>
        <c:crosses val="autoZero"/>
        <c:auto val="1"/>
        <c:lblAlgn val="ctr"/>
        <c:lblOffset val="100"/>
        <c:noMultiLvlLbl val="0"/>
      </c:catAx>
      <c:valAx>
        <c:axId val="1759841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 &quot;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1759842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548292410194287"/>
          <c:y val="0.89648075240594927"/>
          <c:w val="0.66903415179611425"/>
          <c:h val="8.5000729075532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r>
              <a:rPr lang="fr-FR" sz="1000" b="1"/>
              <a:t>Non irrigants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'fig22'!$O$22</c:f>
              <c:strCache>
                <c:ptCount val="1"/>
                <c:pt idx="0">
                  <c:v>SAU</c:v>
                </c:pt>
              </c:strCache>
            </c:strRef>
          </c:tx>
          <c:spPr>
            <a:solidFill>
              <a:srgbClr val="7F6100"/>
            </a:solidFill>
            <a:ln>
              <a:noFill/>
            </a:ln>
            <a:effectLst/>
          </c:spPr>
          <c:invertIfNegative val="0"/>
          <c:cat>
            <c:strRef>
              <c:f>'fig22'!$P$18:$T$18</c:f>
              <c:strCache>
                <c:ptCount val="5"/>
                <c:pt idx="0">
                  <c:v>Circuits-courts</c:v>
                </c:pt>
                <c:pt idx="1">
                  <c:v>Agriculture Biologique</c:v>
                </c:pt>
                <c:pt idx="2">
                  <c:v>IGP</c:v>
                </c:pt>
                <c:pt idx="3">
                  <c:v>AOC-AOP</c:v>
                </c:pt>
                <c:pt idx="4">
                  <c:v>Label Rouge</c:v>
                </c:pt>
              </c:strCache>
            </c:strRef>
          </c:cat>
          <c:val>
            <c:numRef>
              <c:f>'fig22'!$P$22:$T$22</c:f>
              <c:numCache>
                <c:formatCode>0.0%</c:formatCode>
                <c:ptCount val="5"/>
                <c:pt idx="0">
                  <c:v>0.17079302487789874</c:v>
                </c:pt>
                <c:pt idx="1">
                  <c:v>9.2811169911891686E-2</c:v>
                </c:pt>
                <c:pt idx="2">
                  <c:v>7.5440013322583113E-2</c:v>
                </c:pt>
                <c:pt idx="3">
                  <c:v>0.19796669302421727</c:v>
                </c:pt>
                <c:pt idx="4">
                  <c:v>0.21630213040551771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34-44D9-81FB-10E939D80FCA}"/>
            </c:ext>
          </c:extLst>
        </c:ser>
        <c:ser>
          <c:idx val="1"/>
          <c:order val="1"/>
          <c:tx>
            <c:strRef>
              <c:f>'fig22'!$O$23</c:f>
              <c:strCache>
                <c:ptCount val="1"/>
                <c:pt idx="0">
                  <c:v>Nb. d'exploitations</c:v>
                </c:pt>
              </c:strCache>
            </c:strRef>
          </c:tx>
          <c:spPr>
            <a:solidFill>
              <a:srgbClr val="009E45"/>
            </a:solidFill>
            <a:ln>
              <a:noFill/>
            </a:ln>
            <a:effectLst/>
          </c:spPr>
          <c:invertIfNegative val="0"/>
          <c:cat>
            <c:strRef>
              <c:f>'fig22'!$P$18:$T$18</c:f>
              <c:strCache>
                <c:ptCount val="5"/>
                <c:pt idx="0">
                  <c:v>Circuits-courts</c:v>
                </c:pt>
                <c:pt idx="1">
                  <c:v>Agriculture Biologique</c:v>
                </c:pt>
                <c:pt idx="2">
                  <c:v>IGP</c:v>
                </c:pt>
                <c:pt idx="3">
                  <c:v>AOC-AOP</c:v>
                </c:pt>
                <c:pt idx="4">
                  <c:v>Label Rouge</c:v>
                </c:pt>
              </c:strCache>
            </c:strRef>
          </c:cat>
          <c:val>
            <c:numRef>
              <c:f>'fig22'!$P$23:$T$23</c:f>
              <c:numCache>
                <c:formatCode>0.0%</c:formatCode>
                <c:ptCount val="5"/>
                <c:pt idx="0">
                  <c:v>0.20156366930560479</c:v>
                </c:pt>
                <c:pt idx="1">
                  <c:v>9.5179014533853246E-2</c:v>
                </c:pt>
                <c:pt idx="2">
                  <c:v>6.991216668636023E-2</c:v>
                </c:pt>
                <c:pt idx="3">
                  <c:v>0.24699673086769861</c:v>
                </c:pt>
                <c:pt idx="4">
                  <c:v>0.11449840482098547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34-44D9-81FB-10E939D80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59842368"/>
        <c:axId val="1759841536"/>
      </c:barChart>
      <c:catAx>
        <c:axId val="1759842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1759841536"/>
        <c:crosses val="autoZero"/>
        <c:auto val="1"/>
        <c:lblAlgn val="ctr"/>
        <c:lblOffset val="100"/>
        <c:noMultiLvlLbl val="0"/>
      </c:catAx>
      <c:valAx>
        <c:axId val="1759841536"/>
        <c:scaling>
          <c:orientation val="minMax"/>
          <c:max val="0.3500000000000000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 &quot;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1759842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076800076950354E-2"/>
          <c:y val="0.12736102556862994"/>
          <c:w val="0.6890869574042372"/>
          <c:h val="0.83597817802457053"/>
        </c:manualLayout>
      </c:layout>
      <c:bubbleChart>
        <c:varyColors val="1"/>
        <c:ser>
          <c:idx val="1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>
                  <a:alpha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A0-4307-9556-465CE12C26D3}"/>
              </c:ext>
            </c:extLst>
          </c:dPt>
          <c:dPt>
            <c:idx val="1"/>
            <c:invertIfNegative val="0"/>
            <c:bubble3D val="0"/>
            <c:spPr>
              <a:solidFill>
                <a:srgbClr val="ED7D31">
                  <a:lumMod val="75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9A0-4307-9556-465CE12C26D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alpha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9A0-4307-9556-465CE12C26D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alpha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A0-4307-9556-465CE12C26D3}"/>
              </c:ext>
            </c:extLst>
          </c:dPt>
          <c:dPt>
            <c:idx val="4"/>
            <c:invertIfNegative val="0"/>
            <c:bubble3D val="0"/>
            <c:spPr>
              <a:solidFill>
                <a:srgbClr val="5B9BD5">
                  <a:lumMod val="75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9A0-4307-9556-465CE12C26D3}"/>
              </c:ext>
            </c:extLst>
          </c:dPt>
          <c:dLbls>
            <c:dLbl>
              <c:idx val="0"/>
              <c:layout>
                <c:manualLayout>
                  <c:x val="1.4459638207332622E-2"/>
                  <c:y val="-0.10187990611887079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Moins de </a:t>
                    </a:r>
                  </a:p>
                  <a:p>
                    <a:r>
                      <a:rPr lang="en-US"/>
                      <a:t>10 000 m</a:t>
                    </a:r>
                    <a:r>
                      <a:rPr lang="en-US" baseline="30000"/>
                      <a:t>3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5922989453884768E-2"/>
                      <c:h val="0.1184263437488512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99A0-4307-9556-465CE12C26D3}"/>
                </c:ext>
              </c:extLst>
            </c:dLbl>
            <c:dLbl>
              <c:idx val="1"/>
              <c:layout>
                <c:manualLayout>
                  <c:x val="-0.16538497726234902"/>
                  <c:y val="8.956775470603109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10 000 à moins de 30 000 m</a:t>
                    </a:r>
                    <a:r>
                      <a:rPr lang="en-US" baseline="30000"/>
                      <a:t>3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327612466554828"/>
                      <c:h val="0.136109814632668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99A0-4307-9556-465CE12C26D3}"/>
                </c:ext>
              </c:extLst>
            </c:dLbl>
            <c:dLbl>
              <c:idx val="2"/>
              <c:layout>
                <c:manualLayout>
                  <c:x val="5.8042227308918197E-3"/>
                  <c:y val="-0.15075520952267438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30 000 à moins de 60</a:t>
                    </a:r>
                    <a:r>
                      <a:rPr lang="en-US" baseline="0"/>
                      <a:t> 000 m</a:t>
                    </a:r>
                    <a:r>
                      <a:rPr lang="en-US" baseline="30000"/>
                      <a:t>3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486031400265546E-2"/>
                      <c:h val="0.1467198971629585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99A0-4307-9556-465CE12C26D3}"/>
                </c:ext>
              </c:extLst>
            </c:dLbl>
            <c:dLbl>
              <c:idx val="3"/>
              <c:layout>
                <c:manualLayout>
                  <c:x val="-0.16723960576419591"/>
                  <c:y val="-0.1984026952394426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60</a:t>
                    </a:r>
                    <a:r>
                      <a:rPr lang="en-US" baseline="0"/>
                      <a:t> 000 à moins de 90 000 m</a:t>
                    </a:r>
                    <a:r>
                      <a:rPr lang="en-US" baseline="30000"/>
                      <a:t>3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146470856433024"/>
                      <c:h val="0.1325731204559049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9A0-4307-9556-465CE12C26D3}"/>
                </c:ext>
              </c:extLst>
            </c:dLbl>
            <c:dLbl>
              <c:idx val="4"/>
              <c:layout>
                <c:manualLayout>
                  <c:x val="1.1886045965185513E-2"/>
                  <c:y val="0.122165492781245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90</a:t>
                    </a:r>
                    <a:r>
                      <a:rPr lang="en-US" baseline="0"/>
                      <a:t> 000 m</a:t>
                    </a:r>
                    <a:r>
                      <a:rPr lang="en-US" baseline="30000"/>
                      <a:t>3</a:t>
                    </a:r>
                    <a:r>
                      <a:rPr lang="en-US" baseline="0"/>
                      <a:t> ou plus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8795918644594551E-2"/>
                      <c:h val="0.1532159967740893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99A0-4307-9556-465CE12C26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'fig23'!$N$21:$N$25</c:f>
              <c:numCache>
                <c:formatCode>0%</c:formatCode>
                <c:ptCount val="5"/>
                <c:pt idx="0">
                  <c:v>0.22908463567303261</c:v>
                </c:pt>
                <c:pt idx="1">
                  <c:v>0.12236604947827341</c:v>
                </c:pt>
                <c:pt idx="2">
                  <c:v>0.1754980945801749</c:v>
                </c:pt>
                <c:pt idx="3">
                  <c:v>0.11542583407722824</c:v>
                </c:pt>
                <c:pt idx="4">
                  <c:v>0.35762538619129103</c:v>
                </c:pt>
              </c:numCache>
            </c:numRef>
          </c:xVal>
          <c:yVal>
            <c:numRef>
              <c:f>'fig23'!$M$21:$M$25</c:f>
              <c:numCache>
                <c:formatCode>0%</c:formatCode>
                <c:ptCount val="5"/>
                <c:pt idx="0">
                  <c:v>2.5861504396178642E-2</c:v>
                </c:pt>
                <c:pt idx="1">
                  <c:v>0.12627745896693648</c:v>
                </c:pt>
                <c:pt idx="2">
                  <c:v>0.19671821014089313</c:v>
                </c:pt>
                <c:pt idx="3">
                  <c:v>0.13869077222120701</c:v>
                </c:pt>
                <c:pt idx="4">
                  <c:v>0.51245205427478469</c:v>
                </c:pt>
              </c:numCache>
            </c:numRef>
          </c:yVal>
          <c:bubbleSize>
            <c:numRef>
              <c:f>'fig23'!$L$21:$L$25</c:f>
              <c:numCache>
                <c:formatCode>General</c:formatCode>
                <c:ptCount val="5"/>
                <c:pt idx="0">
                  <c:v>6662</c:v>
                </c:pt>
                <c:pt idx="1">
                  <c:v>2869</c:v>
                </c:pt>
                <c:pt idx="2">
                  <c:v>2002</c:v>
                </c:pt>
                <c:pt idx="3">
                  <c:v>817</c:v>
                </c:pt>
                <c:pt idx="4">
                  <c:v>1072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A-99A0-4307-9556-465CE12C26D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bubbleScale val="100"/>
        <c:showNegBubbles val="0"/>
        <c:axId val="1360200367"/>
        <c:axId val="1360201615"/>
      </c:bubbleChart>
      <c:valAx>
        <c:axId val="1360200367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r>
                  <a:rPr lang="fr-FR" b="1"/>
                  <a:t>Part des surfaces irriguées</a:t>
                </a:r>
              </a:p>
            </c:rich>
          </c:tx>
          <c:layout>
            <c:manualLayout>
              <c:xMode val="edge"/>
              <c:yMode val="edge"/>
              <c:x val="0.76677792272628242"/>
              <c:y val="0.858505756821405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Marianne" panose="02000000000000000000" pitchFamily="50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0&quot; &quot;%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1360201615"/>
        <c:crosses val="autoZero"/>
        <c:crossBetween val="midCat"/>
      </c:valAx>
      <c:valAx>
        <c:axId val="1360201615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r>
                  <a:rPr lang="fr-FR" b="1"/>
                  <a:t>Part des besoins</a:t>
                </a:r>
                <a:r>
                  <a:rPr lang="fr-FR" b="1" baseline="0"/>
                  <a:t> </a:t>
                </a:r>
                <a:r>
                  <a:rPr lang="fr-FR" b="1"/>
                  <a:t>en eau</a:t>
                </a:r>
              </a:p>
              <a:p>
                <a:pPr>
                  <a:defRPr b="1"/>
                </a:pPr>
                <a:r>
                  <a:rPr lang="fr-FR" b="1"/>
                  <a:t> en Nouvelle-Aquitaine</a:t>
                </a:r>
              </a:p>
            </c:rich>
          </c:tx>
          <c:layout>
            <c:manualLayout>
              <c:xMode val="edge"/>
              <c:yMode val="edge"/>
              <c:x val="6.2002438260707365E-2"/>
              <c:y val="3.909456772448898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Marianne" panose="02000000000000000000" pitchFamily="50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0&quot; &quot;%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136020036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749300087489064E-2"/>
          <c:y val="4.9886621315192746E-2"/>
          <c:w val="0.70090660542432193"/>
          <c:h val="0.722758226650240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fig24_fig25!$E$30</c:f>
              <c:strCache>
                <c:ptCount val="1"/>
                <c:pt idx="0">
                  <c:v>Parts 2020</c:v>
                </c:pt>
              </c:strCache>
            </c:strRef>
          </c:tx>
          <c:spPr>
            <a:solidFill>
              <a:srgbClr val="009E45"/>
            </a:solidFill>
            <a:ln>
              <a:noFill/>
            </a:ln>
            <a:effectLst/>
          </c:spPr>
          <c:invertIfNegative val="0"/>
          <c:cat>
            <c:strRef>
              <c:f>fig24_fig25!$A$31:$A$33</c:f>
              <c:strCache>
                <c:ptCount val="3"/>
                <c:pt idx="0">
                  <c:v>Aspersion (1)</c:v>
                </c:pt>
                <c:pt idx="1">
                  <c:v>Micro-irrigation (1)</c:v>
                </c:pt>
                <c:pt idx="2">
                  <c:v>Gravité (1)</c:v>
                </c:pt>
              </c:strCache>
            </c:strRef>
          </c:cat>
          <c:val>
            <c:numRef>
              <c:f>fig24_fig25!$E$31:$E$33</c:f>
              <c:numCache>
                <c:formatCode>0%</c:formatCode>
                <c:ptCount val="3"/>
                <c:pt idx="0">
                  <c:v>0.92159479690809576</c:v>
                </c:pt>
                <c:pt idx="1">
                  <c:v>6.2348370503495676E-2</c:v>
                </c:pt>
                <c:pt idx="2">
                  <c:v>1.6056832588408575E-2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9D-4735-8E8C-8DBEF1F35BB9}"/>
            </c:ext>
          </c:extLst>
        </c:ser>
        <c:ser>
          <c:idx val="1"/>
          <c:order val="1"/>
          <c:tx>
            <c:strRef>
              <c:f>fig24_fig25!$F$30</c:f>
              <c:strCache>
                <c:ptCount val="1"/>
                <c:pt idx="0">
                  <c:v>Evolution 2010-2020 en nb. de points de %</c:v>
                </c:pt>
              </c:strCache>
            </c:strRef>
          </c:tx>
          <c:spPr>
            <a:solidFill>
              <a:srgbClr val="91AE4F"/>
            </a:solidFill>
            <a:ln>
              <a:noFill/>
            </a:ln>
            <a:effectLst/>
          </c:spPr>
          <c:invertIfNegative val="0"/>
          <c:cat>
            <c:strRef>
              <c:f>fig24_fig25!$A$31:$A$33</c:f>
              <c:strCache>
                <c:ptCount val="3"/>
                <c:pt idx="0">
                  <c:v>Aspersion (1)</c:v>
                </c:pt>
                <c:pt idx="1">
                  <c:v>Micro-irrigation (1)</c:v>
                </c:pt>
                <c:pt idx="2">
                  <c:v>Gravité (1)</c:v>
                </c:pt>
              </c:strCache>
            </c:strRef>
          </c:cat>
          <c:val>
            <c:numRef>
              <c:f>fig24_fig25!$F$31:$F$33</c:f>
              <c:numCache>
                <c:formatCode>0%</c:formatCode>
                <c:ptCount val="3"/>
                <c:pt idx="0">
                  <c:v>-4.0213150591283053E-2</c:v>
                </c:pt>
                <c:pt idx="1">
                  <c:v>2.6743602814315245E-2</c:v>
                </c:pt>
                <c:pt idx="2">
                  <c:v>1.346954777696783E-2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9D-4735-8E8C-8DBEF1F35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5"/>
        <c:axId val="515999151"/>
        <c:axId val="516000399"/>
      </c:barChart>
      <c:catAx>
        <c:axId val="51599915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16000399"/>
        <c:crosses val="autoZero"/>
        <c:auto val="1"/>
        <c:lblAlgn val="ctr"/>
        <c:lblOffset val="100"/>
        <c:noMultiLvlLbl val="0"/>
      </c:catAx>
      <c:valAx>
        <c:axId val="516000399"/>
        <c:scaling>
          <c:orientation val="minMax"/>
          <c:max val="1"/>
          <c:min val="-0.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 &quot;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159991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478252718410194E-2"/>
          <c:y val="4.2404594118122245E-2"/>
          <c:w val="0.87633127109111364"/>
          <c:h val="0.731937033707699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fig24_fig25!$I$31</c:f>
              <c:strCache>
                <c:ptCount val="1"/>
                <c:pt idx="0">
                  <c:v>Aspersion seule</c:v>
                </c:pt>
              </c:strCache>
            </c:strRef>
          </c:tx>
          <c:spPr>
            <a:solidFill>
              <a:srgbClr val="009F79"/>
            </a:solidFill>
            <a:ln>
              <a:noFill/>
            </a:ln>
            <a:effectLst/>
          </c:spPr>
          <c:invertIfNegative val="0"/>
          <c:dLbls>
            <c:numFmt formatCode="0&quot; &quot;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fig24_fig25!$J$30:$M$30</c:f>
              <c:strCache>
                <c:ptCount val="4"/>
                <c:pt idx="0">
                  <c:v>Grandes cultures</c:v>
                </c:pt>
                <c:pt idx="1">
                  <c:v>Polyculture et/ou polyélevage</c:v>
                </c:pt>
                <c:pt idx="2">
                  <c:v>Légumes et horticulture</c:v>
                </c:pt>
                <c:pt idx="3">
                  <c:v>Arboriculture</c:v>
                </c:pt>
              </c:strCache>
            </c:strRef>
          </c:cat>
          <c:val>
            <c:numRef>
              <c:f>fig24_fig25!$J$31:$M$31</c:f>
              <c:numCache>
                <c:formatCode>0%</c:formatCode>
                <c:ptCount val="4"/>
                <c:pt idx="0">
                  <c:v>0.91943465105220423</c:v>
                </c:pt>
                <c:pt idx="1">
                  <c:v>0.73702049250721025</c:v>
                </c:pt>
                <c:pt idx="2">
                  <c:v>0.31131959046842872</c:v>
                </c:pt>
                <c:pt idx="3">
                  <c:v>0.22166847628383307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2C-4400-AEF3-19494B316706}"/>
            </c:ext>
          </c:extLst>
        </c:ser>
        <c:ser>
          <c:idx val="1"/>
          <c:order val="1"/>
          <c:tx>
            <c:strRef>
              <c:f>fig24_fig25!$I$32</c:f>
              <c:strCache>
                <c:ptCount val="1"/>
                <c:pt idx="0">
                  <c:v>Aspersion et micro-irrigation</c:v>
                </c:pt>
              </c:strCache>
            </c:strRef>
          </c:tx>
          <c:spPr>
            <a:solidFill>
              <a:srgbClr val="91AE4F"/>
            </a:solidFill>
            <a:ln>
              <a:noFill/>
            </a:ln>
            <a:effectLst/>
          </c:spPr>
          <c:invertIfNegative val="0"/>
          <c:dLbls>
            <c:numFmt formatCode="0&quot; &quot;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fig24_fig25!$J$30:$M$30</c:f>
              <c:strCache>
                <c:ptCount val="4"/>
                <c:pt idx="0">
                  <c:v>Grandes cultures</c:v>
                </c:pt>
                <c:pt idx="1">
                  <c:v>Polyculture et/ou polyélevage</c:v>
                </c:pt>
                <c:pt idx="2">
                  <c:v>Légumes et horticulture</c:v>
                </c:pt>
                <c:pt idx="3">
                  <c:v>Arboriculture</c:v>
                </c:pt>
              </c:strCache>
            </c:strRef>
          </c:cat>
          <c:val>
            <c:numRef>
              <c:f>fig24_fig25!$J$32:$M$32</c:f>
              <c:numCache>
                <c:formatCode>0%</c:formatCode>
                <c:ptCount val="4"/>
                <c:pt idx="0">
                  <c:v>5.6786700849284548E-2</c:v>
                </c:pt>
                <c:pt idx="1">
                  <c:v>0.21116972066303816</c:v>
                </c:pt>
                <c:pt idx="2">
                  <c:v>0.5497710350550965</c:v>
                </c:pt>
                <c:pt idx="3">
                  <c:v>0.467515196618839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2C-4400-AEF3-19494B316706}"/>
            </c:ext>
          </c:extLst>
        </c:ser>
        <c:ser>
          <c:idx val="2"/>
          <c:order val="2"/>
          <c:tx>
            <c:strRef>
              <c:f>fig24_fig25!$I$33</c:f>
              <c:strCache>
                <c:ptCount val="1"/>
                <c:pt idx="0">
                  <c:v>Micro-irrigation seule</c:v>
                </c:pt>
              </c:strCache>
            </c:strRef>
          </c:tx>
          <c:spPr>
            <a:solidFill>
              <a:srgbClr val="466964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7.5000000000000011E-2"/>
                  <c:y val="-4.629629629629629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2C-4400-AEF3-19494B316706}"/>
                </c:ext>
              </c:extLst>
            </c:dLbl>
            <c:dLbl>
              <c:idx val="1"/>
              <c:layout>
                <c:manualLayout>
                  <c:x val="-7.5000000000000053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2C-4400-AEF3-19494B316706}"/>
                </c:ext>
              </c:extLst>
            </c:dLbl>
            <c:dLbl>
              <c:idx val="2"/>
              <c:layout>
                <c:manualLayout>
                  <c:x val="-8.333333333333344E-2"/>
                  <c:y val="9.259259259259258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2C-4400-AEF3-19494B316706}"/>
                </c:ext>
              </c:extLst>
            </c:dLbl>
            <c:dLbl>
              <c:idx val="3"/>
              <c:layout>
                <c:manualLayout>
                  <c:x val="-7.4999999999999997E-2"/>
                  <c:y val="-2.1218890680033321E-1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2C-4400-AEF3-19494B316706}"/>
                </c:ext>
              </c:extLst>
            </c:dLbl>
            <c:numFmt formatCode="0&quot; &quot;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fig24_fig25!$J$30:$M$30</c:f>
              <c:strCache>
                <c:ptCount val="4"/>
                <c:pt idx="0">
                  <c:v>Grandes cultures</c:v>
                </c:pt>
                <c:pt idx="1">
                  <c:v>Polyculture et/ou polyélevage</c:v>
                </c:pt>
                <c:pt idx="2">
                  <c:v>Légumes et horticulture</c:v>
                </c:pt>
                <c:pt idx="3">
                  <c:v>Arboriculture</c:v>
                </c:pt>
              </c:strCache>
            </c:strRef>
          </c:cat>
          <c:val>
            <c:numRef>
              <c:f>fig24_fig25!$J$33:$M$33</c:f>
              <c:numCache>
                <c:formatCode>0%</c:formatCode>
                <c:ptCount val="4"/>
                <c:pt idx="0">
                  <c:v>8.3664232531137223E-3</c:v>
                </c:pt>
                <c:pt idx="1">
                  <c:v>2.3276858092966639E-2</c:v>
                </c:pt>
                <c:pt idx="2">
                  <c:v>0.12456038790197047</c:v>
                </c:pt>
                <c:pt idx="3">
                  <c:v>0.2938047224065779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92C-4400-AEF3-19494B31670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019432959"/>
        <c:axId val="2019432127"/>
      </c:barChart>
      <c:catAx>
        <c:axId val="20194329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2019432127"/>
        <c:crosses val="autoZero"/>
        <c:auto val="1"/>
        <c:lblAlgn val="ctr"/>
        <c:lblOffset val="100"/>
        <c:noMultiLvlLbl val="0"/>
      </c:catAx>
      <c:valAx>
        <c:axId val="201943212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 &quot;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2019432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4901960784313725E-2"/>
          <c:y val="0.92441130500973323"/>
          <c:w val="0.9"/>
          <c:h val="7.16843520081849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fig26_fig27!$A$35</c:f>
              <c:strCache>
                <c:ptCount val="1"/>
                <c:pt idx="0">
                  <c:v>Collective stricte</c:v>
                </c:pt>
              </c:strCache>
            </c:strRef>
          </c:tx>
          <c:spPr>
            <a:solidFill>
              <a:srgbClr val="009F79"/>
            </a:solidFill>
            <a:ln>
              <a:noFill/>
            </a:ln>
            <a:effectLst/>
          </c:spPr>
          <c:invertIfNegative val="0"/>
          <c:cat>
            <c:strRef>
              <c:f>fig26_fig27!$B$34:$C$34</c:f>
              <c:strCache>
                <c:ptCount val="2"/>
                <c:pt idx="0">
                  <c:v>Nb. Exploitations</c:v>
                </c:pt>
                <c:pt idx="1">
                  <c:v>Surfaces irrigables</c:v>
                </c:pt>
              </c:strCache>
            </c:strRef>
          </c:cat>
          <c:val>
            <c:numRef>
              <c:f>fig26_fig27!$B$35:$C$35</c:f>
              <c:numCache>
                <c:formatCode>#,##0</c:formatCode>
                <c:ptCount val="2"/>
                <c:pt idx="0">
                  <c:v>4686</c:v>
                </c:pt>
                <c:pt idx="1">
                  <c:v>95435.39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BE-4612-96DC-1CC6F5659251}"/>
            </c:ext>
          </c:extLst>
        </c:ser>
        <c:ser>
          <c:idx val="1"/>
          <c:order val="1"/>
          <c:tx>
            <c:strRef>
              <c:f>fig26_fig27!$A$36</c:f>
              <c:strCache>
                <c:ptCount val="1"/>
                <c:pt idx="0">
                  <c:v>Individuelle stricte</c:v>
                </c:pt>
              </c:strCache>
            </c:strRef>
          </c:tx>
          <c:spPr>
            <a:solidFill>
              <a:srgbClr val="91AE4F"/>
            </a:solidFill>
            <a:ln>
              <a:noFill/>
            </a:ln>
            <a:effectLst/>
          </c:spPr>
          <c:invertIfNegative val="0"/>
          <c:cat>
            <c:strRef>
              <c:f>fig26_fig27!$B$34:$C$34</c:f>
              <c:strCache>
                <c:ptCount val="2"/>
                <c:pt idx="0">
                  <c:v>Nb. Exploitations</c:v>
                </c:pt>
                <c:pt idx="1">
                  <c:v>Surfaces irrigables</c:v>
                </c:pt>
              </c:strCache>
            </c:strRef>
          </c:cat>
          <c:val>
            <c:numRef>
              <c:f>fig26_fig27!$B$36:$C$36</c:f>
              <c:numCache>
                <c:formatCode>#,##0</c:formatCode>
                <c:ptCount val="2"/>
                <c:pt idx="0">
                  <c:v>9368</c:v>
                </c:pt>
                <c:pt idx="1">
                  <c:v>383740.81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BE-4612-96DC-1CC6F5659251}"/>
            </c:ext>
          </c:extLst>
        </c:ser>
        <c:ser>
          <c:idx val="2"/>
          <c:order val="2"/>
          <c:tx>
            <c:strRef>
              <c:f>fig26_fig27!$A$37</c:f>
              <c:strCache>
                <c:ptCount val="1"/>
                <c:pt idx="0">
                  <c:v>Mixte (individuelle et collective)</c:v>
                </c:pt>
              </c:strCache>
            </c:strRef>
          </c:tx>
          <c:spPr>
            <a:solidFill>
              <a:srgbClr val="466964"/>
            </a:solidFill>
            <a:ln>
              <a:noFill/>
            </a:ln>
            <a:effectLst/>
          </c:spPr>
          <c:invertIfNegative val="0"/>
          <c:cat>
            <c:strRef>
              <c:f>fig26_fig27!$B$34:$C$34</c:f>
              <c:strCache>
                <c:ptCount val="2"/>
                <c:pt idx="0">
                  <c:v>Nb. Exploitations</c:v>
                </c:pt>
                <c:pt idx="1">
                  <c:v>Surfaces irrigables</c:v>
                </c:pt>
              </c:strCache>
            </c:strRef>
          </c:cat>
          <c:val>
            <c:numRef>
              <c:f>fig26_fig27!$B$37:$C$37</c:f>
              <c:numCache>
                <c:formatCode>#,##0</c:formatCode>
                <c:ptCount val="2"/>
                <c:pt idx="0">
                  <c:v>1786</c:v>
                </c:pt>
                <c:pt idx="1">
                  <c:v>100522.19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BE-4612-96DC-1CC6F5659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58569760"/>
        <c:axId val="1658581408"/>
      </c:barChart>
      <c:catAx>
        <c:axId val="1658569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1658581408"/>
        <c:crosses val="autoZero"/>
        <c:auto val="1"/>
        <c:lblAlgn val="ctr"/>
        <c:lblOffset val="100"/>
        <c:noMultiLvlLbl val="0"/>
      </c:catAx>
      <c:valAx>
        <c:axId val="1658581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 &quot;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165856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9492552022913684E-2"/>
          <c:y val="8.2262301975653832E-2"/>
          <c:w val="0.40907363111553691"/>
          <c:h val="0.84799834064032331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91AE4F"/>
              </a:solidFill>
              <a:ln w="19050">
                <a:solidFill>
                  <a:sysClr val="window" lastClr="FFFFFF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5C4-4121-A028-BA1B1ED3FD95}"/>
              </c:ext>
            </c:extLst>
          </c:dPt>
          <c:dPt>
            <c:idx val="1"/>
            <c:bubble3D val="0"/>
            <c:spPr>
              <a:solidFill>
                <a:srgbClr val="009E45"/>
              </a:solidFill>
              <a:ln w="19050">
                <a:solidFill>
                  <a:sysClr val="window" lastClr="FFFFFF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5C4-4121-A028-BA1B1ED3FD95}"/>
              </c:ext>
            </c:extLst>
          </c:dPt>
          <c:dPt>
            <c:idx val="2"/>
            <c:bubble3D val="0"/>
            <c:spPr>
              <a:solidFill>
                <a:srgbClr val="009F79"/>
              </a:solidFill>
              <a:ln w="19050">
                <a:solidFill>
                  <a:sysClr val="window" lastClr="FFFFFF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5C4-4121-A028-BA1B1ED3FD95}"/>
              </c:ext>
            </c:extLst>
          </c:dPt>
          <c:dPt>
            <c:idx val="3"/>
            <c:bubble3D val="0"/>
            <c:spPr>
              <a:solidFill>
                <a:srgbClr val="00206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5C4-4121-A028-BA1B1ED3FD95}"/>
              </c:ext>
            </c:extLst>
          </c:dPt>
          <c:dPt>
            <c:idx val="4"/>
            <c:bubble3D val="0"/>
            <c:spPr>
              <a:solidFill>
                <a:srgbClr val="466964">
                  <a:alpha val="80000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5C4-4121-A028-BA1B1ED3FD95}"/>
              </c:ext>
            </c:extLst>
          </c:dPt>
          <c:dLbls>
            <c:dLbl>
              <c:idx val="0"/>
              <c:layout>
                <c:manualLayout>
                  <c:x val="-5.5454887570914581E-2"/>
                  <c:y val="0.15159454016731996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C4-4121-A028-BA1B1ED3FD95}"/>
                </c:ext>
              </c:extLst>
            </c:dLbl>
            <c:dLbl>
              <c:idx val="1"/>
              <c:layout>
                <c:manualLayout>
                  <c:x val="-8.280384736955973E-2"/>
                  <c:y val="7.940235674464551E-4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C4-4121-A028-BA1B1ED3FD95}"/>
                </c:ext>
              </c:extLst>
            </c:dLbl>
            <c:dLbl>
              <c:idx val="2"/>
              <c:layout>
                <c:manualLayout>
                  <c:x val="1.2009250344863186E-2"/>
                  <c:y val="-0.22412332755959538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C4-4121-A028-BA1B1ED3FD95}"/>
                </c:ext>
              </c:extLst>
            </c:dLbl>
            <c:dLbl>
              <c:idx val="4"/>
              <c:layout>
                <c:manualLayout>
                  <c:x val="6.617254920291829E-2"/>
                  <c:y val="0.1636796563926004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C4-4121-A028-BA1B1ED3FD95}"/>
                </c:ext>
              </c:extLst>
            </c:dLbl>
            <c:numFmt formatCode="0&quot; &quot;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fig26_fig27!$H$36:$H$40</c:f>
              <c:strCache>
                <c:ptCount val="5"/>
                <c:pt idx="0">
                  <c:v>Eaux de surfaces (cours d'eau, canaux, lacs)</c:v>
                </c:pt>
                <c:pt idx="1">
                  <c:v>Réservoirs non connectés à un cours d'eau</c:v>
                </c:pt>
                <c:pt idx="2">
                  <c:v>Eaux souterraines</c:v>
                </c:pt>
                <c:pt idx="3">
                  <c:v>Autres origines</c:v>
                </c:pt>
                <c:pt idx="4">
                  <c:v>Origines multiples</c:v>
                </c:pt>
              </c:strCache>
            </c:strRef>
          </c:cat>
          <c:val>
            <c:numRef>
              <c:f>fig26_fig27!$L$36:$L$40</c:f>
              <c:numCache>
                <c:formatCode>0%</c:formatCode>
                <c:ptCount val="5"/>
                <c:pt idx="0">
                  <c:v>0.18148229371230096</c:v>
                </c:pt>
                <c:pt idx="1">
                  <c:v>0.11530232538930292</c:v>
                </c:pt>
                <c:pt idx="2">
                  <c:v>0.45998205520553914</c:v>
                </c:pt>
                <c:pt idx="3">
                  <c:v>6.8276948682843832E-3</c:v>
                </c:pt>
                <c:pt idx="4">
                  <c:v>0.23640563082457261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5C4-4121-A028-BA1B1ED3FD9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9037953371865015"/>
          <c:y val="8.3673097563835452E-2"/>
          <c:w val="0.40429255339171261"/>
          <c:h val="0.79743485672538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784704994067521E-2"/>
          <c:y val="0.12899510186010077"/>
          <c:w val="0.59924128443052427"/>
          <c:h val="0.7315859959320355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tab3_fig4_fig5!$K$41</c:f>
              <c:strCache>
                <c:ptCount val="1"/>
                <c:pt idx="0">
                  <c:v>surfaces fourragères hors maïs fourrage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0&quot; &quot;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tab3_fig4_fig5!$L$40:$N$40</c:f>
              <c:numCache>
                <c:formatCode>General</c:formatCode>
                <c:ptCount val="3"/>
                <c:pt idx="0">
                  <c:v>2000</c:v>
                </c:pt>
                <c:pt idx="1">
                  <c:v>2010</c:v>
                </c:pt>
                <c:pt idx="2">
                  <c:v>2020</c:v>
                </c:pt>
              </c:numCache>
            </c:numRef>
          </c:cat>
          <c:val>
            <c:numRef>
              <c:f>tab3_fig4_fig5!$L$41:$N$41</c:f>
              <c:numCache>
                <c:formatCode>0%</c:formatCode>
                <c:ptCount val="3"/>
                <c:pt idx="0">
                  <c:v>0.42212575974181876</c:v>
                </c:pt>
                <c:pt idx="1">
                  <c:v>0.42295610480908796</c:v>
                </c:pt>
                <c:pt idx="2">
                  <c:v>0.43254699339746533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7B-43E2-8FB3-5FB19F810F5F}"/>
            </c:ext>
          </c:extLst>
        </c:ser>
        <c:ser>
          <c:idx val="1"/>
          <c:order val="1"/>
          <c:tx>
            <c:strRef>
              <c:f>tab3_fig4_fig5!$K$42</c:f>
              <c:strCache>
                <c:ptCount val="1"/>
                <c:pt idx="0">
                  <c:v>maïs fourrage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numFmt formatCode="0&quot; &quot;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tab3_fig4_fig5!$L$40:$N$40</c:f>
              <c:numCache>
                <c:formatCode>General</c:formatCode>
                <c:ptCount val="3"/>
                <c:pt idx="0">
                  <c:v>2000</c:v>
                </c:pt>
                <c:pt idx="1">
                  <c:v>2010</c:v>
                </c:pt>
                <c:pt idx="2">
                  <c:v>2020</c:v>
                </c:pt>
              </c:numCache>
            </c:numRef>
          </c:cat>
          <c:val>
            <c:numRef>
              <c:f>tab3_fig4_fig5!$L$42:$N$42</c:f>
              <c:numCache>
                <c:formatCode>0%</c:formatCode>
                <c:ptCount val="3"/>
                <c:pt idx="0">
                  <c:v>3.6247498083415666E-2</c:v>
                </c:pt>
                <c:pt idx="1">
                  <c:v>3.3481868496818695E-2</c:v>
                </c:pt>
                <c:pt idx="2">
                  <c:v>2.5993800192951104E-2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7B-43E2-8FB3-5FB19F810F5F}"/>
            </c:ext>
          </c:extLst>
        </c:ser>
        <c:ser>
          <c:idx val="3"/>
          <c:order val="2"/>
          <c:tx>
            <c:strRef>
              <c:f>tab3_fig4_fig5!$K$43</c:f>
              <c:strCache>
                <c:ptCount val="1"/>
                <c:pt idx="0">
                  <c:v>céréales hors maïs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0&quot; &quot;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tab3_fig4_fig5!$L$40:$N$40</c:f>
              <c:numCache>
                <c:formatCode>General</c:formatCode>
                <c:ptCount val="3"/>
                <c:pt idx="0">
                  <c:v>2000</c:v>
                </c:pt>
                <c:pt idx="1">
                  <c:v>2010</c:v>
                </c:pt>
                <c:pt idx="2">
                  <c:v>2020</c:v>
                </c:pt>
              </c:numCache>
            </c:numRef>
          </c:cat>
          <c:val>
            <c:numRef>
              <c:f>tab3_fig4_fig5!$L$43:$N$43</c:f>
              <c:numCache>
                <c:formatCode>0%</c:formatCode>
                <c:ptCount val="3"/>
                <c:pt idx="0">
                  <c:v>0.16773518656717373</c:v>
                </c:pt>
                <c:pt idx="1">
                  <c:v>0.19715157446357182</c:v>
                </c:pt>
                <c:pt idx="2">
                  <c:v>0.17656665576177821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7B-43E2-8FB3-5FB19F810F5F}"/>
            </c:ext>
          </c:extLst>
        </c:ser>
        <c:ser>
          <c:idx val="2"/>
          <c:order val="3"/>
          <c:tx>
            <c:strRef>
              <c:f>tab3_fig4_fig5!$K$44</c:f>
              <c:strCache>
                <c:ptCount val="1"/>
                <c:pt idx="0">
                  <c:v>maïs grain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0&quot; &quot;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tab3_fig4_fig5!$L$40:$N$40</c:f>
              <c:numCache>
                <c:formatCode>General</c:formatCode>
                <c:ptCount val="3"/>
                <c:pt idx="0">
                  <c:v>2000</c:v>
                </c:pt>
                <c:pt idx="1">
                  <c:v>2010</c:v>
                </c:pt>
                <c:pt idx="2">
                  <c:v>2020</c:v>
                </c:pt>
              </c:numCache>
            </c:numRef>
          </c:cat>
          <c:val>
            <c:numRef>
              <c:f>tab3_fig4_fig5!$L$44:$N$44</c:f>
              <c:numCache>
                <c:formatCode>0%</c:formatCode>
                <c:ptCount val="3"/>
                <c:pt idx="0">
                  <c:v>0.13981777609131729</c:v>
                </c:pt>
                <c:pt idx="1">
                  <c:v>0.12951278901362162</c:v>
                </c:pt>
                <c:pt idx="2">
                  <c:v>0.12556610760575976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7B-43E2-8FB3-5FB19F810F5F}"/>
            </c:ext>
          </c:extLst>
        </c:ser>
        <c:ser>
          <c:idx val="4"/>
          <c:order val="4"/>
          <c:tx>
            <c:strRef>
              <c:f>tab3_fig4_fig5!$K$45</c:f>
              <c:strCache>
                <c:ptCount val="1"/>
                <c:pt idx="0">
                  <c:v>oléagineux</c:v>
                </c:pt>
              </c:strCache>
            </c:strRef>
          </c:tx>
          <c:spPr>
            <a:solidFill>
              <a:srgbClr val="CC99FF"/>
            </a:solidFill>
            <a:ln>
              <a:noFill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tab3_fig4_fig5!$L$40:$N$40</c:f>
              <c:numCache>
                <c:formatCode>General</c:formatCode>
                <c:ptCount val="3"/>
                <c:pt idx="0">
                  <c:v>2000</c:v>
                </c:pt>
                <c:pt idx="1">
                  <c:v>2010</c:v>
                </c:pt>
                <c:pt idx="2">
                  <c:v>2020</c:v>
                </c:pt>
              </c:numCache>
            </c:numRef>
          </c:cat>
          <c:val>
            <c:numRef>
              <c:f>tab3_fig4_fig5!$L$45:$N$45</c:f>
              <c:numCache>
                <c:formatCode>0%</c:formatCode>
                <c:ptCount val="3"/>
                <c:pt idx="0">
                  <c:v>9.0368827273758917E-2</c:v>
                </c:pt>
                <c:pt idx="1">
                  <c:v>9.469744066612848E-2</c:v>
                </c:pt>
                <c:pt idx="2">
                  <c:v>0.10079746409805876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7B-43E2-8FB3-5FB19F810F5F}"/>
            </c:ext>
          </c:extLst>
        </c:ser>
        <c:ser>
          <c:idx val="5"/>
          <c:order val="5"/>
          <c:tx>
            <c:strRef>
              <c:f>tab3_fig4_fig5!$K$46</c:f>
              <c:strCache>
                <c:ptCount val="1"/>
                <c:pt idx="0">
                  <c:v>protéagineux et légumes secs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tab3_fig4_fig5!$L$40:$N$40</c:f>
              <c:numCache>
                <c:formatCode>General</c:formatCode>
                <c:ptCount val="3"/>
                <c:pt idx="0">
                  <c:v>2000</c:v>
                </c:pt>
                <c:pt idx="1">
                  <c:v>2010</c:v>
                </c:pt>
                <c:pt idx="2">
                  <c:v>2020</c:v>
                </c:pt>
              </c:numCache>
            </c:numRef>
          </c:cat>
          <c:val>
            <c:numRef>
              <c:f>tab3_fig4_fig5!$L$46:$N$46</c:f>
              <c:numCache>
                <c:formatCode>0%</c:formatCode>
                <c:ptCount val="3"/>
                <c:pt idx="0">
                  <c:v>5.8186678994585983E-3</c:v>
                </c:pt>
                <c:pt idx="1">
                  <c:v>8.1274248127604851E-3</c:v>
                </c:pt>
                <c:pt idx="2">
                  <c:v>1.7964976121073378E-2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7B-43E2-8FB3-5FB19F810F5F}"/>
            </c:ext>
          </c:extLst>
        </c:ser>
        <c:ser>
          <c:idx val="6"/>
          <c:order val="6"/>
          <c:tx>
            <c:strRef>
              <c:f>tab3_fig4_fig5!$K$47</c:f>
              <c:strCache>
                <c:ptCount val="1"/>
                <c:pt idx="0">
                  <c:v>légumes et pomme de terre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numRef>
              <c:f>tab3_fig4_fig5!$L$40:$N$40</c:f>
              <c:numCache>
                <c:formatCode>General</c:formatCode>
                <c:ptCount val="3"/>
                <c:pt idx="0">
                  <c:v>2000</c:v>
                </c:pt>
                <c:pt idx="1">
                  <c:v>2010</c:v>
                </c:pt>
                <c:pt idx="2">
                  <c:v>2020</c:v>
                </c:pt>
              </c:numCache>
            </c:numRef>
          </c:cat>
          <c:val>
            <c:numRef>
              <c:f>tab3_fig4_fig5!$L$47:$N$47</c:f>
              <c:numCache>
                <c:formatCode>0%</c:formatCode>
                <c:ptCount val="3"/>
                <c:pt idx="0">
                  <c:v>1.2135189384360777E-2</c:v>
                </c:pt>
                <c:pt idx="1">
                  <c:v>1.0117413233599534E-2</c:v>
                </c:pt>
                <c:pt idx="2">
                  <c:v>1.3320868699870357E-2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7B-43E2-8FB3-5FB19F810F5F}"/>
            </c:ext>
          </c:extLst>
        </c:ser>
        <c:ser>
          <c:idx val="7"/>
          <c:order val="7"/>
          <c:tx>
            <c:strRef>
              <c:f>tab3_fig4_fig5!$K$48</c:f>
              <c:strCache>
                <c:ptCount val="1"/>
                <c:pt idx="0">
                  <c:v>fruits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numRef>
              <c:f>tab3_fig4_fig5!$L$40:$N$40</c:f>
              <c:numCache>
                <c:formatCode>General</c:formatCode>
                <c:ptCount val="3"/>
                <c:pt idx="0">
                  <c:v>2000</c:v>
                </c:pt>
                <c:pt idx="1">
                  <c:v>2010</c:v>
                </c:pt>
                <c:pt idx="2">
                  <c:v>2020</c:v>
                </c:pt>
              </c:numCache>
            </c:numRef>
          </c:cat>
          <c:val>
            <c:numRef>
              <c:f>tab3_fig4_fig5!$L$48:$N$48</c:f>
              <c:numCache>
                <c:formatCode>0%</c:formatCode>
                <c:ptCount val="3"/>
                <c:pt idx="0">
                  <c:v>8.3453160414523435E-3</c:v>
                </c:pt>
                <c:pt idx="1">
                  <c:v>9.0183807718108629E-3</c:v>
                </c:pt>
                <c:pt idx="2">
                  <c:v>1.1495606966212527E-2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47B-43E2-8FB3-5FB19F810F5F}"/>
            </c:ext>
          </c:extLst>
        </c:ser>
        <c:ser>
          <c:idx val="8"/>
          <c:order val="8"/>
          <c:tx>
            <c:strRef>
              <c:f>tab3_fig4_fig5!$K$49</c:f>
              <c:strCache>
                <c:ptCount val="1"/>
                <c:pt idx="0">
                  <c:v>vignes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0&quot; &quot;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tab3_fig4_fig5!$L$40:$N$40</c:f>
              <c:numCache>
                <c:formatCode>General</c:formatCode>
                <c:ptCount val="3"/>
                <c:pt idx="0">
                  <c:v>2000</c:v>
                </c:pt>
                <c:pt idx="1">
                  <c:v>2010</c:v>
                </c:pt>
                <c:pt idx="2">
                  <c:v>2020</c:v>
                </c:pt>
              </c:numCache>
            </c:numRef>
          </c:cat>
          <c:val>
            <c:numRef>
              <c:f>tab3_fig4_fig5!$L$49:$N$49</c:f>
              <c:numCache>
                <c:formatCode>0%</c:formatCode>
                <c:ptCount val="3"/>
                <c:pt idx="0">
                  <c:v>5.7525338235466621E-2</c:v>
                </c:pt>
                <c:pt idx="1">
                  <c:v>5.7395042412599476E-2</c:v>
                </c:pt>
                <c:pt idx="2">
                  <c:v>6.0363238598807954E-2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47B-43E2-8FB3-5FB19F810F5F}"/>
            </c:ext>
          </c:extLst>
        </c:ser>
        <c:ser>
          <c:idx val="9"/>
          <c:order val="9"/>
          <c:tx>
            <c:strRef>
              <c:f>tab3_fig4_fig5!$K$50</c:f>
              <c:strCache>
                <c:ptCount val="1"/>
                <c:pt idx="0">
                  <c:v>autres cultures</c:v>
                </c:pt>
              </c:strCache>
            </c:strRef>
          </c:tx>
          <c:spPr>
            <a:solidFill>
              <a:srgbClr val="CC9900"/>
            </a:solidFill>
            <a:ln>
              <a:noFill/>
            </a:ln>
            <a:effectLst/>
          </c:spPr>
          <c:invertIfNegative val="0"/>
          <c:dLbls>
            <c:numFmt formatCode="0&quot; &quot;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tab3_fig4_fig5!$L$40:$N$40</c:f>
              <c:numCache>
                <c:formatCode>General</c:formatCode>
                <c:ptCount val="3"/>
                <c:pt idx="0">
                  <c:v>2000</c:v>
                </c:pt>
                <c:pt idx="1">
                  <c:v>2010</c:v>
                </c:pt>
                <c:pt idx="2">
                  <c:v>2020</c:v>
                </c:pt>
              </c:numCache>
            </c:numRef>
          </c:cat>
          <c:val>
            <c:numRef>
              <c:f>tab3_fig4_fig5!$L$50:$N$50</c:f>
              <c:numCache>
                <c:formatCode>0%</c:formatCode>
                <c:ptCount val="3"/>
                <c:pt idx="0">
                  <c:v>5.9880440681777156E-2</c:v>
                </c:pt>
                <c:pt idx="1">
                  <c:v>3.754196132000099E-2</c:v>
                </c:pt>
                <c:pt idx="2">
                  <c:v>3.5384288558022642E-2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47B-43E2-8FB3-5FB19F810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42153647"/>
        <c:axId val="1242157807"/>
      </c:barChart>
      <c:catAx>
        <c:axId val="12421536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1242157807"/>
        <c:crosses val="autoZero"/>
        <c:auto val="1"/>
        <c:lblAlgn val="ctr"/>
        <c:lblOffset val="100"/>
        <c:noMultiLvlLbl val="0"/>
      </c:catAx>
      <c:valAx>
        <c:axId val="124215780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 &quot;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12421536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86815174733223"/>
          <c:y val="0.13045359717380797"/>
          <c:w val="0.28157986275811914"/>
          <c:h val="0.822966670853111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538712250369244"/>
          <c:y val="0.16054768784664197"/>
          <c:w val="0.71918922273403363"/>
          <c:h val="0.814781080398703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tab3_fig4_fig5!$E$40</c:f>
              <c:strCache>
                <c:ptCount val="1"/>
                <c:pt idx="0">
                  <c:v>2000/2010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tab3_fig4_fig5!$A$41:$A$50</c15:sqref>
                  </c15:fullRef>
                </c:ext>
              </c:extLst>
              <c:f>tab3_fig4_fig5!$A$46</c:f>
              <c:strCache>
                <c:ptCount val="1"/>
                <c:pt idx="0">
                  <c:v>protéagineux et légumes secs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tab3_fig4_fig5!$E$41:$E$50</c15:sqref>
                  </c15:fullRef>
                </c:ext>
              </c:extLst>
              <c:f>tab3_fig4_fig5!$E$46</c:f>
              <c:numCache>
                <c:formatCode>0.0%</c:formatCode>
                <c:ptCount val="1"/>
                <c:pt idx="0">
                  <c:v>0.34244209756105759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34-4B97-B103-76E5B2DAFAAC}"/>
            </c:ext>
          </c:extLst>
        </c:ser>
        <c:ser>
          <c:idx val="1"/>
          <c:order val="1"/>
          <c:tx>
            <c:strRef>
              <c:f>tab3_fig4_fig5!$F$40</c:f>
              <c:strCache>
                <c:ptCount val="1"/>
                <c:pt idx="0">
                  <c:v>2010/2020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tab3_fig4_fig5!$A$41:$A$50</c15:sqref>
                  </c15:fullRef>
                </c:ext>
              </c:extLst>
              <c:f>tab3_fig4_fig5!$A$46</c:f>
              <c:strCache>
                <c:ptCount val="1"/>
                <c:pt idx="0">
                  <c:v>protéagineux et légumes secs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tab3_fig4_fig5!$F$41:$F$50</c15:sqref>
                  </c15:fullRef>
                </c:ext>
              </c:extLst>
              <c:f>tab3_fig4_fig5!$F$46</c:f>
              <c:numCache>
                <c:formatCode>0.0%</c:formatCode>
                <c:ptCount val="1"/>
                <c:pt idx="0">
                  <c:v>1.173894115073288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34-4B97-B103-76E5B2DAFAAC}"/>
            </c:ext>
          </c:extLst>
        </c:ser>
        <c:ser>
          <c:idx val="2"/>
          <c:order val="2"/>
          <c:tx>
            <c:strRef>
              <c:f>tab3_fig4_fig5!$G$40</c:f>
              <c:strCache>
                <c:ptCount val="1"/>
                <c:pt idx="0">
                  <c:v>2000/2020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tab3_fig4_fig5!$A$41:$A$50</c15:sqref>
                  </c15:fullRef>
                </c:ext>
              </c:extLst>
              <c:f>tab3_fig4_fig5!$A$46</c:f>
              <c:strCache>
                <c:ptCount val="1"/>
                <c:pt idx="0">
                  <c:v>protéagineux et légumes secs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tab3_fig4_fig5!$G$41:$G$50</c15:sqref>
                  </c15:fullRef>
                </c:ext>
              </c:extLst>
              <c:f>tab3_fig4_fig5!$G$46</c:f>
              <c:numCache>
                <c:formatCode>0.0%</c:formatCode>
                <c:ptCount val="1"/>
                <c:pt idx="0">
                  <c:v>1.9183269757146237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34-4B97-B103-76E5B2DAF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243685247"/>
        <c:axId val="1243687743"/>
      </c:barChart>
      <c:catAx>
        <c:axId val="1243685247"/>
        <c:scaling>
          <c:orientation val="minMax"/>
        </c:scaling>
        <c:delete val="1"/>
        <c:axPos val="b"/>
        <c:numFmt formatCode="General" sourceLinked="1"/>
        <c:majorTickMark val="in"/>
        <c:minorTickMark val="none"/>
        <c:tickLblPos val="nextTo"/>
        <c:crossAx val="1243687743"/>
        <c:crosses val="autoZero"/>
        <c:auto val="1"/>
        <c:lblAlgn val="ctr"/>
        <c:lblOffset val="100"/>
        <c:noMultiLvlLbl val="0"/>
      </c:catAx>
      <c:valAx>
        <c:axId val="12436877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 &quot;%" sourceLinked="0"/>
        <c:majorTickMark val="none"/>
        <c:minorTickMark val="none"/>
        <c:tickLblPos val="nextTo"/>
        <c:spPr>
          <a:noFill/>
          <a:ln>
            <a:solidFill>
              <a:schemeClr val="bg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12436852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846277548335221"/>
          <c:y val="0.1124998351058559"/>
          <c:w val="0.45601188467053794"/>
          <c:h val="0.2624166824402615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289955101138161E-2"/>
          <c:y val="2.0109058463572641E-2"/>
          <c:w val="0.87971260613977798"/>
          <c:h val="0.873329182418547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tab3_fig4_fig5!$E$40</c:f>
              <c:strCache>
                <c:ptCount val="1"/>
                <c:pt idx="0">
                  <c:v>2000/2010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tab3_fig4_fig5!$A$41:$A$50</c15:sqref>
                  </c15:fullRef>
                </c:ext>
              </c:extLst>
              <c:f>(tab3_fig4_fig5!$A$41:$A$45,tab3_fig4_fig5!$A$47:$A$49)</c:f>
              <c:strCache>
                <c:ptCount val="8"/>
                <c:pt idx="0">
                  <c:v>surfaces fourragères hors maïs fourrage</c:v>
                </c:pt>
                <c:pt idx="1">
                  <c:v>maïs fourrage</c:v>
                </c:pt>
                <c:pt idx="2">
                  <c:v>céréales hors maïs</c:v>
                </c:pt>
                <c:pt idx="3">
                  <c:v>maïs grain et semences</c:v>
                </c:pt>
                <c:pt idx="4">
                  <c:v>oléagineux</c:v>
                </c:pt>
                <c:pt idx="5">
                  <c:v>légumes et pommes de terre</c:v>
                </c:pt>
                <c:pt idx="6">
                  <c:v>fruits</c:v>
                </c:pt>
                <c:pt idx="7">
                  <c:v>vignes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tab3_fig4_fig5!$E$41:$E$50</c15:sqref>
                  </c15:fullRef>
                </c:ext>
              </c:extLst>
              <c:f>(tab3_fig4_fig5!$E$41:$E$45,tab3_fig4_fig5!$E$47:$E$49)</c:f>
              <c:numCache>
                <c:formatCode>0.0%</c:formatCode>
                <c:ptCount val="8"/>
                <c:pt idx="0">
                  <c:v>-3.7014794003057953E-2</c:v>
                </c:pt>
                <c:pt idx="1">
                  <c:v>-0.112235399673505</c:v>
                </c:pt>
                <c:pt idx="2">
                  <c:v>0.12964568146694169</c:v>
                </c:pt>
                <c:pt idx="3">
                  <c:v>-0.10974086530066407</c:v>
                </c:pt>
                <c:pt idx="4">
                  <c:v>7.1305456392632598E-3</c:v>
                </c:pt>
                <c:pt idx="5">
                  <c:v>-0.19871114375430371</c:v>
                </c:pt>
                <c:pt idx="6">
                  <c:v>3.8608691175227396E-2</c:v>
                </c:pt>
                <c:pt idx="7">
                  <c:v>-4.1082216206269742E-2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5A-4242-BC9A-1B23AFA9B5E6}"/>
            </c:ext>
          </c:extLst>
        </c:ser>
        <c:ser>
          <c:idx val="1"/>
          <c:order val="1"/>
          <c:tx>
            <c:strRef>
              <c:f>tab3_fig4_fig5!$F$40</c:f>
              <c:strCache>
                <c:ptCount val="1"/>
                <c:pt idx="0">
                  <c:v>2010/2020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tab3_fig4_fig5!$A$41:$A$50</c15:sqref>
                  </c15:fullRef>
                </c:ext>
              </c:extLst>
              <c:f>(tab3_fig4_fig5!$A$41:$A$45,tab3_fig4_fig5!$A$47:$A$49)</c:f>
              <c:strCache>
                <c:ptCount val="8"/>
                <c:pt idx="0">
                  <c:v>surfaces fourragères hors maïs fourrage</c:v>
                </c:pt>
                <c:pt idx="1">
                  <c:v>maïs fourrage</c:v>
                </c:pt>
                <c:pt idx="2">
                  <c:v>céréales hors maïs</c:v>
                </c:pt>
                <c:pt idx="3">
                  <c:v>maïs grain et semences</c:v>
                </c:pt>
                <c:pt idx="4">
                  <c:v>oléagineux</c:v>
                </c:pt>
                <c:pt idx="5">
                  <c:v>légumes et pommes de terre</c:v>
                </c:pt>
                <c:pt idx="6">
                  <c:v>fruits</c:v>
                </c:pt>
                <c:pt idx="7">
                  <c:v>vignes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tab3_fig4_fig5!$F$41:$F$50</c15:sqref>
                  </c15:fullRef>
                </c:ext>
              </c:extLst>
              <c:f>(tab3_fig4_fig5!$F$41:$F$45,tab3_fig4_fig5!$F$47:$F$49)</c:f>
              <c:numCache>
                <c:formatCode>0.0%</c:formatCode>
                <c:ptCount val="8"/>
                <c:pt idx="0">
                  <c:v>5.7793226245209627E-3</c:v>
                </c:pt>
                <c:pt idx="1">
                  <c:v>-0.23647230766371297</c:v>
                </c:pt>
                <c:pt idx="2">
                  <c:v>-0.11920843935292194</c:v>
                </c:pt>
                <c:pt idx="3">
                  <c:v>-4.6491697133733988E-2</c:v>
                </c:pt>
                <c:pt idx="4">
                  <c:v>4.6829776619029262E-2</c:v>
                </c:pt>
                <c:pt idx="5">
                  <c:v>0.29487474963232518</c:v>
                </c:pt>
                <c:pt idx="6">
                  <c:v>0.25362614780836956</c:v>
                </c:pt>
                <c:pt idx="7">
                  <c:v>3.4338890935961291E-2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5A-4242-BC9A-1B23AFA9B5E6}"/>
            </c:ext>
          </c:extLst>
        </c:ser>
        <c:ser>
          <c:idx val="2"/>
          <c:order val="2"/>
          <c:tx>
            <c:strRef>
              <c:f>tab3_fig4_fig5!$G$40</c:f>
              <c:strCache>
                <c:ptCount val="1"/>
                <c:pt idx="0">
                  <c:v>2000/2020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tab3_fig4_fig5!$A$41:$A$50</c15:sqref>
                  </c15:fullRef>
                </c:ext>
              </c:extLst>
              <c:f>(tab3_fig4_fig5!$A$41:$A$45,tab3_fig4_fig5!$A$47:$A$49)</c:f>
              <c:strCache>
                <c:ptCount val="8"/>
                <c:pt idx="0">
                  <c:v>surfaces fourragères hors maïs fourrage</c:v>
                </c:pt>
                <c:pt idx="1">
                  <c:v>maïs fourrage</c:v>
                </c:pt>
                <c:pt idx="2">
                  <c:v>céréales hors maïs</c:v>
                </c:pt>
                <c:pt idx="3">
                  <c:v>maïs grain et semences</c:v>
                </c:pt>
                <c:pt idx="4">
                  <c:v>oléagineux</c:v>
                </c:pt>
                <c:pt idx="5">
                  <c:v>légumes et pommes de terre</c:v>
                </c:pt>
                <c:pt idx="6">
                  <c:v>fruits</c:v>
                </c:pt>
                <c:pt idx="7">
                  <c:v>vignes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tab3_fig4_fig5!$G$41:$G$50</c15:sqref>
                  </c15:fullRef>
                </c:ext>
              </c:extLst>
              <c:f>(tab3_fig4_fig5!$G$41:$G$45,tab3_fig4_fig5!$G$47:$G$49)</c:f>
              <c:numCache>
                <c:formatCode>0.0%</c:formatCode>
                <c:ptCount val="8"/>
                <c:pt idx="0">
                  <c:v>-3.1449391814960842E-2</c:v>
                </c:pt>
                <c:pt idx="1">
                  <c:v>-0.32216714337486513</c:v>
                </c:pt>
                <c:pt idx="2">
                  <c:v>-5.0176172425004098E-3</c:v>
                </c:pt>
                <c:pt idx="3">
                  <c:v>-0.15113052336164567</c:v>
                </c:pt>
                <c:pt idx="4">
                  <c:v>5.4294244117751016E-2</c:v>
                </c:pt>
                <c:pt idx="5">
                  <c:v>3.7568707114318194E-2</c:v>
                </c:pt>
                <c:pt idx="6">
                  <c:v>0.30202701259829284</c:v>
                </c:pt>
                <c:pt idx="7">
                  <c:v>-8.1540430120231322E-3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5A-4242-BC9A-1B23AFA9B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243685247"/>
        <c:axId val="1243687743"/>
      </c:barChart>
      <c:catAx>
        <c:axId val="1243685247"/>
        <c:scaling>
          <c:orientation val="minMax"/>
        </c:scaling>
        <c:delete val="1"/>
        <c:axPos val="l"/>
        <c:numFmt formatCode="General" sourceLinked="1"/>
        <c:majorTickMark val="in"/>
        <c:minorTickMark val="none"/>
        <c:tickLblPos val="nextTo"/>
        <c:crossAx val="1243687743"/>
        <c:crosses val="autoZero"/>
        <c:auto val="1"/>
        <c:lblAlgn val="ctr"/>
        <c:lblOffset val="100"/>
        <c:noMultiLvlLbl val="0"/>
      </c:catAx>
      <c:valAx>
        <c:axId val="12436877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 &quot;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12436852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1265055796819901E-2"/>
          <c:y val="0.35289772529664526"/>
          <c:w val="0.20581408273372448"/>
          <c:h val="0.279170769106237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baseline="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177433961105739"/>
          <c:y val="9.057598870637254E-2"/>
          <c:w val="0.74727909011373561"/>
          <c:h val="0.580802752136400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'fig6'!$E$18</c:f>
              <c:strCache>
                <c:ptCount val="1"/>
                <c:pt idx="0">
                  <c:v>surfaces irriguées </c:v>
                </c:pt>
              </c:strCache>
            </c:strRef>
          </c:tx>
          <c:spPr>
            <a:solidFill>
              <a:srgbClr val="009F86"/>
            </a:solidFill>
            <a:ln>
              <a:noFill/>
            </a:ln>
            <a:effectLst/>
          </c:spPr>
          <c:invertIfNegative val="0"/>
          <c:dLbls>
            <c:numFmt formatCode="0.0&quot; &quot;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'fig6'!$F$11:$H$11</c:f>
              <c:numCache>
                <c:formatCode>General</c:formatCode>
                <c:ptCount val="3"/>
                <c:pt idx="0">
                  <c:v>2000</c:v>
                </c:pt>
                <c:pt idx="1">
                  <c:v>2010</c:v>
                </c:pt>
                <c:pt idx="2">
                  <c:v>2020</c:v>
                </c:pt>
              </c:numCache>
            </c:numRef>
          </c:cat>
          <c:val>
            <c:numRef>
              <c:f>'fig6'!$F$18:$H$18</c:f>
              <c:numCache>
                <c:formatCode>0.0%</c:formatCode>
                <c:ptCount val="3"/>
                <c:pt idx="0">
                  <c:v>0.10992445800855173</c:v>
                </c:pt>
                <c:pt idx="1">
                  <c:v>0.10145735900609629</c:v>
                </c:pt>
                <c:pt idx="2">
                  <c:v>0.1060434509031343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78-4AB2-8592-306A1B1731E4}"/>
            </c:ext>
          </c:extLst>
        </c:ser>
        <c:ser>
          <c:idx val="1"/>
          <c:order val="1"/>
          <c:tx>
            <c:strRef>
              <c:f>'fig6'!$E$19</c:f>
              <c:strCache>
                <c:ptCount val="1"/>
                <c:pt idx="0">
                  <c:v>surfaces potentiellement irrigables</c:v>
                </c:pt>
              </c:strCache>
            </c:strRef>
          </c:tx>
          <c:spPr>
            <a:solidFill>
              <a:srgbClr val="96B522"/>
            </a:solidFill>
            <a:ln>
              <a:noFill/>
            </a:ln>
            <a:effectLst/>
          </c:spPr>
          <c:invertIfNegative val="0"/>
          <c:dLbls>
            <c:numFmt formatCode="0.0&quot; &quot;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'fig6'!$F$11:$H$11</c:f>
              <c:numCache>
                <c:formatCode>General</c:formatCode>
                <c:ptCount val="3"/>
                <c:pt idx="0">
                  <c:v>2000</c:v>
                </c:pt>
                <c:pt idx="1">
                  <c:v>2010</c:v>
                </c:pt>
                <c:pt idx="2">
                  <c:v>2020</c:v>
                </c:pt>
              </c:numCache>
            </c:numRef>
          </c:cat>
          <c:val>
            <c:numRef>
              <c:f>'fig6'!$F$19:$H$19</c:f>
              <c:numCache>
                <c:formatCode>0.0%</c:formatCode>
                <c:ptCount val="3"/>
                <c:pt idx="0">
                  <c:v>3.4225360779065947E-2</c:v>
                </c:pt>
                <c:pt idx="1">
                  <c:v>2.7920169358494396E-2</c:v>
                </c:pt>
                <c:pt idx="2">
                  <c:v>4.3676987564550518E-2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78-4AB2-8592-306A1B173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64565935"/>
        <c:axId val="664567183"/>
      </c:barChart>
      <c:catAx>
        <c:axId val="6645659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64567183"/>
        <c:crosses val="autoZero"/>
        <c:auto val="1"/>
        <c:lblAlgn val="ctr"/>
        <c:lblOffset val="100"/>
        <c:noMultiLvlLbl val="0"/>
      </c:catAx>
      <c:valAx>
        <c:axId val="6645671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r>
                  <a:rPr lang="fr-FR"/>
                  <a:t>% SAU </a:t>
                </a:r>
              </a:p>
            </c:rich>
          </c:tx>
          <c:layout>
            <c:manualLayout>
              <c:xMode val="edge"/>
              <c:yMode val="edge"/>
              <c:x val="0.12373839235007905"/>
              <c:y val="4.985183303699940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Marianne" panose="02000000000000000000" pitchFamily="50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0&quot; &quot;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645659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5675123942840478E-2"/>
          <c:y val="0.75183459769878647"/>
          <c:w val="0.83644685039370081"/>
          <c:h val="0.108723367803567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624893445271867"/>
          <c:y val="7.1179546433055449E-2"/>
          <c:w val="0.43385616702764301"/>
          <c:h val="0.67152739647801341"/>
        </c:manualLayout>
      </c:layout>
      <c:barChart>
        <c:barDir val="bar"/>
        <c:grouping val="clustered"/>
        <c:varyColors val="0"/>
        <c:ser>
          <c:idx val="1"/>
          <c:order val="1"/>
          <c:tx>
            <c:strRef>
              <c:f>fig7_fig9!$N$33</c:f>
              <c:strCache>
                <c:ptCount val="1"/>
                <c:pt idx="0">
                  <c:v>taux irrigation (%)</c:v>
                </c:pt>
              </c:strCache>
            </c:strRef>
          </c:tx>
          <c:spPr>
            <a:noFill/>
            <a:ln w="19050">
              <a:solidFill>
                <a:schemeClr val="tx1"/>
              </a:solidFill>
            </a:ln>
            <a:effectLst/>
          </c:spPr>
          <c:invertIfNegative val="0"/>
          <c:cat>
            <c:strRef>
              <c:f>fig7_fig9!$K$37:$K$45</c:f>
              <c:strCache>
                <c:ptCount val="9"/>
                <c:pt idx="0">
                  <c:v>vignes</c:v>
                </c:pt>
                <c:pt idx="1">
                  <c:v>fruits</c:v>
                </c:pt>
                <c:pt idx="2">
                  <c:v>légumes et pommes de terre</c:v>
                </c:pt>
                <c:pt idx="3">
                  <c:v>surfaces fourragères hors maïs ensilage</c:v>
                </c:pt>
                <c:pt idx="4">
                  <c:v>maïs fourrage</c:v>
                </c:pt>
                <c:pt idx="5">
                  <c:v>protéagineux et légumes secs</c:v>
                </c:pt>
                <c:pt idx="6">
                  <c:v>oléagineux (yc semences)</c:v>
                </c:pt>
                <c:pt idx="7">
                  <c:v>céréales hors maïs</c:v>
                </c:pt>
                <c:pt idx="8">
                  <c:v>maïs grain et semences</c:v>
                </c:pt>
              </c:strCache>
            </c:strRef>
          </c:cat>
          <c:val>
            <c:numRef>
              <c:f>fig7_fig9!$N$37:$N$45</c:f>
              <c:numCache>
                <c:formatCode>0%</c:formatCode>
                <c:ptCount val="9"/>
                <c:pt idx="0">
                  <c:v>5.3450570544749648E-3</c:v>
                </c:pt>
                <c:pt idx="1">
                  <c:v>0.60487329452216065</c:v>
                </c:pt>
                <c:pt idx="2">
                  <c:v>0.87642385030449788</c:v>
                </c:pt>
                <c:pt idx="3">
                  <c:v>8.7348194639099604E-3</c:v>
                </c:pt>
                <c:pt idx="4">
                  <c:v>0.16327630663402246</c:v>
                </c:pt>
                <c:pt idx="5">
                  <c:v>6.4949454477545313E-2</c:v>
                </c:pt>
                <c:pt idx="6">
                  <c:v>0.11189062150526773</c:v>
                </c:pt>
                <c:pt idx="7">
                  <c:v>5.315502812277114E-2</c:v>
                </c:pt>
                <c:pt idx="8">
                  <c:v>0.43500158204054162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31-4D40-BE43-24ED918B6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733175856"/>
        <c:axId val="1733176688"/>
      </c:barChart>
      <c:barChart>
        <c:barDir val="bar"/>
        <c:grouping val="clustered"/>
        <c:varyColors val="0"/>
        <c:ser>
          <c:idx val="0"/>
          <c:order val="0"/>
          <c:tx>
            <c:strRef>
              <c:f>fig7_fig9!$M$33</c:f>
              <c:strCache>
                <c:ptCount val="1"/>
                <c:pt idx="0">
                  <c:v>surface irriguée (milliers ha)</c:v>
                </c:pt>
              </c:strCache>
            </c:strRef>
          </c:tx>
          <c:spPr>
            <a:solidFill>
              <a:srgbClr val="91AE4F">
                <a:alpha val="80000"/>
              </a:srgbClr>
            </a:solidFill>
            <a:ln>
              <a:noFill/>
            </a:ln>
            <a:effectLst/>
          </c:spPr>
          <c:invertIfNegative val="0"/>
          <c:cat>
            <c:strRef>
              <c:f>fig7_fig9!$K$37:$K$45</c:f>
              <c:strCache>
                <c:ptCount val="9"/>
                <c:pt idx="0">
                  <c:v>vignes</c:v>
                </c:pt>
                <c:pt idx="1">
                  <c:v>fruits</c:v>
                </c:pt>
                <c:pt idx="2">
                  <c:v>légumes et pommes de terre</c:v>
                </c:pt>
                <c:pt idx="3">
                  <c:v>surfaces fourragères hors maïs ensilage</c:v>
                </c:pt>
                <c:pt idx="4">
                  <c:v>maïs fourrage</c:v>
                </c:pt>
                <c:pt idx="5">
                  <c:v>protéagineux et légumes secs</c:v>
                </c:pt>
                <c:pt idx="6">
                  <c:v>oléagineux (yc semences)</c:v>
                </c:pt>
                <c:pt idx="7">
                  <c:v>céréales hors maïs</c:v>
                </c:pt>
                <c:pt idx="8">
                  <c:v>maïs grain et semences</c:v>
                </c:pt>
              </c:strCache>
            </c:strRef>
          </c:cat>
          <c:val>
            <c:numRef>
              <c:f>fig7_fig9!$M$37:$M$45</c:f>
              <c:numCache>
                <c:formatCode>#,##0</c:formatCode>
                <c:ptCount val="9"/>
                <c:pt idx="0">
                  <c:v>1.2492399999999999</c:v>
                </c:pt>
                <c:pt idx="1">
                  <c:v>26.922620000000006</c:v>
                </c:pt>
                <c:pt idx="2">
                  <c:v>45.203049999999998</c:v>
                </c:pt>
                <c:pt idx="3">
                  <c:v>14.577649999999998</c:v>
                </c:pt>
                <c:pt idx="4">
                  <c:v>16.43289</c:v>
                </c:pt>
                <c:pt idx="5">
                  <c:v>4.51776</c:v>
                </c:pt>
                <c:pt idx="6">
                  <c:v>43.668099999999995</c:v>
                </c:pt>
                <c:pt idx="7">
                  <c:v>36.33908999999997</c:v>
                </c:pt>
                <c:pt idx="8">
                  <c:v>211.48729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31-4D40-BE43-24ED918B6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293423647"/>
        <c:axId val="1293409087"/>
      </c:barChart>
      <c:catAx>
        <c:axId val="17331758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1733176688"/>
        <c:crosses val="autoZero"/>
        <c:auto val="1"/>
        <c:lblAlgn val="ctr"/>
        <c:lblOffset val="100"/>
        <c:noMultiLvlLbl val="0"/>
      </c:catAx>
      <c:valAx>
        <c:axId val="173317668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r>
                  <a:rPr lang="fr-FR" b="1">
                    <a:solidFill>
                      <a:schemeClr val="tx1"/>
                    </a:solidFill>
                  </a:rPr>
                  <a:t>taux d'irrigation</a:t>
                </a:r>
                <a:r>
                  <a:rPr lang="fr-FR" b="1" baseline="0">
                    <a:solidFill>
                      <a:schemeClr val="tx1"/>
                    </a:solidFill>
                  </a:rPr>
                  <a:t> (%)</a:t>
                </a:r>
                <a:endParaRPr lang="fr-FR" b="1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6.2213250677575806E-2"/>
              <c:y val="0.754598916692210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Marianne" panose="02000000000000000000" pitchFamily="50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0&quot; &quot;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1733175856"/>
        <c:crosses val="autoZero"/>
        <c:crossBetween val="between"/>
        <c:majorUnit val="0.2"/>
      </c:valAx>
      <c:valAx>
        <c:axId val="1293409087"/>
        <c:scaling>
          <c:orientation val="minMax"/>
          <c:max val="220"/>
          <c:min val="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r>
                  <a:rPr lang="fr-FR" b="1">
                    <a:solidFill>
                      <a:srgbClr val="91AE4F"/>
                    </a:solidFill>
                  </a:rPr>
                  <a:t>surface irriguée (milliers ha)</a:t>
                </a:r>
              </a:p>
            </c:rich>
          </c:tx>
          <c:layout>
            <c:manualLayout>
              <c:xMode val="edge"/>
              <c:yMode val="edge"/>
              <c:x val="1.2496227517436265E-3"/>
              <c:y val="7.476636981212644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Marianne" panose="02000000000000000000" pitchFamily="50" charset="0"/>
                  <a:ea typeface="+mn-ea"/>
                  <a:cs typeface="+mn-cs"/>
                </a:defRPr>
              </a:pPr>
              <a:endParaRPr lang="fr-FR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91AE4F"/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1293423647"/>
        <c:crosses val="max"/>
        <c:crossBetween val="between"/>
        <c:majorUnit val="20"/>
      </c:valAx>
      <c:catAx>
        <c:axId val="1293423647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29340908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5153515458236043"/>
          <c:y val="0.26567395504676922"/>
          <c:w val="0.27327732505052588"/>
          <c:h val="0.1113775806959005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027137662838015E-2"/>
          <c:y val="0.10877970413316274"/>
          <c:w val="0.45131113198006217"/>
          <c:h val="0.70781223800467385"/>
        </c:manualLayout>
      </c:layout>
      <c:doughnutChart>
        <c:varyColors val="1"/>
        <c:ser>
          <c:idx val="0"/>
          <c:order val="0"/>
          <c:tx>
            <c:strRef>
              <c:f>fig7_fig9!$N$12</c:f>
              <c:strCache>
                <c:ptCount val="1"/>
                <c:pt idx="0">
                  <c:v>% surface irriguée totale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97-4651-AE2F-233454D8EA69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097-4651-AE2F-233454D8EA69}"/>
              </c:ext>
            </c:extLst>
          </c:dPt>
          <c:dPt>
            <c:idx val="2"/>
            <c:bubble3D val="0"/>
            <c:spPr>
              <a:solidFill>
                <a:srgbClr val="FFCCFF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097-4651-AE2F-233454D8EA69}"/>
              </c:ext>
            </c:extLst>
          </c:dPt>
          <c:dPt>
            <c:idx val="3"/>
            <c:bubble3D val="0"/>
            <c:spPr>
              <a:solidFill>
                <a:srgbClr val="CFCFCF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97-4651-AE2F-233454D8EA69}"/>
              </c:ext>
            </c:extLst>
          </c:dPt>
          <c:dPt>
            <c:idx val="4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097-4651-AE2F-233454D8EA69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097-4651-AE2F-233454D8EA69}"/>
              </c:ext>
            </c:extLst>
          </c:dPt>
          <c:dPt>
            <c:idx val="6"/>
            <c:bubble3D val="0"/>
            <c:spPr>
              <a:solidFill>
                <a:srgbClr val="00B05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097-4651-AE2F-233454D8EA69}"/>
              </c:ext>
            </c:extLst>
          </c:dPt>
          <c:dPt>
            <c:idx val="7"/>
            <c:bubble3D val="0"/>
            <c:spPr>
              <a:solidFill>
                <a:srgbClr val="0070C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097-4651-AE2F-233454D8EA69}"/>
              </c:ext>
            </c:extLst>
          </c:dPt>
          <c:dLbls>
            <c:numFmt formatCode="0&quot; &quot;%" sourceLinked="0"/>
            <c:spPr>
              <a:noFill/>
              <a:ln w="3175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fig7_fig9!$K$15:$K$23</c15:sqref>
                  </c15:fullRef>
                </c:ext>
              </c:extLst>
              <c:f>fig7_fig9!$K$15:$K$22</c:f>
              <c:strCache>
                <c:ptCount val="8"/>
                <c:pt idx="0">
                  <c:v>maïs grain et semences</c:v>
                </c:pt>
                <c:pt idx="1">
                  <c:v>céréales hors maïs</c:v>
                </c:pt>
                <c:pt idx="2">
                  <c:v>oléagineux (yc semences)</c:v>
                </c:pt>
                <c:pt idx="3">
                  <c:v>protéagineux et légumes secs</c:v>
                </c:pt>
                <c:pt idx="4">
                  <c:v>maïs fourrage</c:v>
                </c:pt>
                <c:pt idx="5">
                  <c:v>surfaces fourragères hors maïs fourrage</c:v>
                </c:pt>
                <c:pt idx="6">
                  <c:v>légumes et pommes de terre</c:v>
                </c:pt>
                <c:pt idx="7">
                  <c:v>fruits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fig7_fig9!$N$15:$N$23</c15:sqref>
                  </c15:fullRef>
                </c:ext>
              </c:extLst>
              <c:f>fig7_fig9!$N$15:$N$22</c:f>
              <c:numCache>
                <c:formatCode>0%</c:formatCode>
                <c:ptCount val="8"/>
                <c:pt idx="0">
                  <c:v>0.51508560871969844</c:v>
                </c:pt>
                <c:pt idx="1">
                  <c:v>8.8505282246369915E-2</c:v>
                </c:pt>
                <c:pt idx="2">
                  <c:v>0.10635537421720549</c:v>
                </c:pt>
                <c:pt idx="3">
                  <c:v>1.1003182080821522E-2</c:v>
                </c:pt>
                <c:pt idx="4">
                  <c:v>4.0022949599826274E-2</c:v>
                </c:pt>
                <c:pt idx="5">
                  <c:v>3.5504439647189717E-2</c:v>
                </c:pt>
                <c:pt idx="6">
                  <c:v>0.11009380528369794</c:v>
                </c:pt>
                <c:pt idx="7">
                  <c:v>6.5571099383935225E-2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fig7_fig9!$N$23</c15:sqref>
                  <c15:spPr xmlns:c15="http://schemas.microsoft.com/office/drawing/2012/chart">
                    <a:solidFill>
                      <a:schemeClr val="accent3">
                        <a:lumMod val="60000"/>
                      </a:schemeClr>
                    </a:solidFill>
                    <a:ln w="19050">
                      <a:noFill/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0-2097-4651-AE2F-233454D8E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105685183847442"/>
          <c:y val="3.8635199784890044E-2"/>
          <c:w val="0.42548202108462685"/>
          <c:h val="0.932893965744990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size">
        <cx:f>_xlchart.v1.1</cx:f>
      </cx:numDim>
    </cx:data>
  </cx:chartData>
  <cx:chart>
    <cx:plotArea>
      <cx:plotAreaRegion>
        <cx:plotSurface>
          <cx:spPr>
            <a:noFill/>
            <a:ln>
              <a:noFill/>
            </a:ln>
          </cx:spPr>
        </cx:plotSurface>
        <cx:series layoutId="sunburst" uniqueId="{B51A1AE7-6259-40F1-82CA-43D1F8D91DD8}">
          <cx:dataPt idx="0">
            <cx:spPr>
              <a:solidFill>
                <a:srgbClr val="91AE4F"/>
              </a:solidFill>
              <a:ln>
                <a:noFill/>
              </a:ln>
            </cx:spPr>
          </cx:dataPt>
          <cx:dataPt idx="1">
            <cx:spPr>
              <a:solidFill>
                <a:schemeClr val="accent6">
                  <a:lumMod val="60000"/>
                  <a:lumOff val="40000"/>
                  <a:alpha val="80000"/>
                </a:schemeClr>
              </a:solidFill>
              <a:ln>
                <a:noFill/>
              </a:ln>
            </cx:spPr>
          </cx:dataPt>
          <cx:dataPt idx="2">
            <cx:spPr>
              <a:solidFill>
                <a:srgbClr val="009F79"/>
              </a:solidFill>
              <a:ln>
                <a:noFill/>
              </a:ln>
            </cx:spPr>
          </cx:dataPt>
          <cx:dataPt idx="3">
            <cx:spPr>
              <a:solidFill>
                <a:schemeClr val="bg1">
                  <a:lumMod val="75000"/>
                </a:schemeClr>
              </a:solidFill>
              <a:ln>
                <a:noFill/>
              </a:ln>
            </cx:spPr>
          </cx:dataPt>
          <cx:dataId val="0"/>
        </cx:series>
      </cx:plotAreaRegion>
    </cx:plotArea>
    <cx:legend pos="r" align="ctr" overlay="0">
      <cx:spPr>
        <a:ln>
          <a:noFill/>
        </a:ln>
      </cx:spPr>
      <cx:txPr>
        <a:bodyPr spcFirstLastPara="1" vertOverflow="ellipsis" wrap="square" lIns="0" tIns="0" rIns="0" bIns="0" anchor="ctr" anchorCtr="1"/>
        <a:lstStyle/>
        <a:p>
          <a:pPr>
            <a:defRPr lang="fr-FR" sz="85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Marianne" panose="02000000000000000000" pitchFamily="50" charset="0"/>
              <a:ea typeface="Marianne" panose="02000000000000000000" pitchFamily="50" charset="0"/>
              <a:cs typeface="Marianne" panose="02000000000000000000" pitchFamily="50" charset="0"/>
            </a:defRPr>
          </a:pPr>
          <a:endParaRPr lang="fr-FR" sz="850">
            <a:latin typeface="Marianne" panose="02000000000000000000" pitchFamily="50" charset="0"/>
          </a:endParaRPr>
        </a:p>
      </cx:txPr>
    </cx:legend>
  </cx:chart>
  <cx:spPr>
    <a:noFill/>
    <a:ln>
      <a:noFill/>
    </a:ln>
  </cx:spPr>
  <cx:clrMapOvr bg1="lt1" tx1="dk1" bg2="lt2" tx2="dk2" accent1="accent1" accent2="accent2" accent3="accent3" accent4="accent4" accent5="accent5" accent6="accent6" hlink="hlink" folHlink="folHlink"/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_xlchart.v1.2</cx:f>
      </cx:strDim>
      <cx:numDim type="size">
        <cx:f>_xlchart.v1.3</cx:f>
      </cx:numDim>
    </cx:data>
  </cx:chartData>
  <cx:chart>
    <cx:plotArea>
      <cx:plotAreaRegion>
        <cx:plotSurface>
          <cx:spPr>
            <a:noFill/>
            <a:ln>
              <a:noFill/>
            </a:ln>
          </cx:spPr>
        </cx:plotSurface>
        <cx:series layoutId="sunburst" uniqueId="{B51A1AE7-6259-40F1-82CA-43D1F8D91DD8}" formatIdx="0">
          <cx:tx>
            <cx:txData>
              <cx:v>Non irrigants</cx:v>
            </cx:txData>
          </cx:tx>
          <cx:dataPt idx="0">
            <cx:spPr>
              <a:solidFill>
                <a:srgbClr val="91AE4F"/>
              </a:solidFill>
              <a:ln>
                <a:noFill/>
              </a:ln>
            </cx:spPr>
          </cx:dataPt>
          <cx:dataPt idx="1">
            <cx:spPr>
              <a:solidFill>
                <a:schemeClr val="bg1">
                  <a:lumMod val="75000"/>
                </a:schemeClr>
              </a:solidFill>
              <a:ln>
                <a:noFill/>
              </a:ln>
            </cx:spPr>
          </cx:dataPt>
          <cx:dataPt idx="2">
            <cx:spPr>
              <a:solidFill>
                <a:srgbClr val="009F79"/>
              </a:solidFill>
              <a:ln>
                <a:noFill/>
              </a:ln>
            </cx:spPr>
          </cx:dataPt>
          <cx:dataPt idx="3">
            <cx:spPr>
              <a:solidFill>
                <a:schemeClr val="accent6">
                  <a:lumMod val="60000"/>
                  <a:lumOff val="40000"/>
                  <a:alpha val="80000"/>
                </a:schemeClr>
              </a:solidFill>
              <a:ln>
                <a:noFill/>
              </a:ln>
            </cx:spPr>
          </cx:dataPt>
          <cx:dataId val="0"/>
        </cx:series>
      </cx:plotAreaRegion>
    </cx:plotArea>
  </cx:chart>
  <cx:spPr>
    <a:noFill/>
    <a:ln>
      <a:noFill/>
    </a:ln>
  </cx:spPr>
  <cx:clrMapOvr bg1="lt1" tx1="dk1" bg2="lt2" tx2="dk2" accent1="accent1" accent2="accent2" accent3="accent3" accent4="accent4" accent5="accent5" accent6="accent6" hlink="hlink" folHlink="folHlink"/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>
    <cx:plotArea>
      <cx:plotAreaRegion/>
    </cx:plotArea>
  </cx:chart>
  <cx:spPr>
    <a:noFill/>
    <a:ln>
      <a:noFill/>
    </a:ln>
  </cx:spPr>
  <cx:clrMapOvr bg1="lt1" tx1="dk1" bg2="lt2" tx2="dk2" accent1="accent1" accent2="accent2" accent3="accent3" accent4="accent4" accent5="accent5" accent6="accent6" hlink="hlink" folHlink="folHlink"/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6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6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850" kern="1200"/>
    <cs:bodyPr wrap="square" lIns="38100" tIns="19050" rIns="38100" bIns="19050" anchor="ctr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850" kern="1200"/>
    <cs:bodyPr wrap="square" lIns="38100" tIns="19050" rIns="38100" bIns="19050" anchor="ctr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850" kern="1200"/>
    <cs:bodyPr wrap="square" lIns="38100" tIns="19050" rIns="38100" bIns="19050" anchor="ctr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6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7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5" Type="http://schemas.openxmlformats.org/officeDocument/2006/relationships/image" Target="../media/image1.png"/><Relationship Id="rId4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1.png"/><Relationship Id="rId4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4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27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3" Type="http://schemas.microsoft.com/office/2014/relationships/chartEx" Target="../charts/chartEx3.xml"/><Relationship Id="rId2" Type="http://schemas.microsoft.com/office/2014/relationships/chartEx" Target="../charts/chartEx2.xml"/><Relationship Id="rId1" Type="http://schemas.microsoft.com/office/2014/relationships/chartEx" Target="../charts/chartEx1.xml"/><Relationship Id="rId4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8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3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742950</xdr:colOff>
      <xdr:row>0</xdr:row>
      <xdr:rowOff>9525</xdr:rowOff>
    </xdr:from>
    <xdr:to>
      <xdr:col>7</xdr:col>
      <xdr:colOff>552450</xdr:colOff>
      <xdr:row>5</xdr:row>
      <xdr:rowOff>4270</xdr:rowOff>
    </xdr:to>
    <xdr:pic>
      <xdr:nvPicPr>
        <xdr:cNvPr id="2" name="Image 3" descr="Ministère de l’Agriculture et de la Souveraineté alimentaire.sv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5" y="9525"/>
          <a:ext cx="1333500" cy="947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190499</xdr:rowOff>
    </xdr:from>
    <xdr:to>
      <xdr:col>2</xdr:col>
      <xdr:colOff>581025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0</xdr:colOff>
      <xdr:row>0</xdr:row>
      <xdr:rowOff>0</xdr:rowOff>
    </xdr:from>
    <xdr:to>
      <xdr:col>6</xdr:col>
      <xdr:colOff>571500</xdr:colOff>
      <xdr:row>4</xdr:row>
      <xdr:rowOff>185245</xdr:rowOff>
    </xdr:to>
    <xdr:pic>
      <xdr:nvPicPr>
        <xdr:cNvPr id="3" name="Image 3" descr="Ministère de l’Agriculture et de la Souveraineté alimentaire.sv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0" y="0"/>
          <a:ext cx="1333500" cy="947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10</xdr:col>
      <xdr:colOff>564987</xdr:colOff>
      <xdr:row>41</xdr:row>
      <xdr:rowOff>74723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8184987" cy="578972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9</xdr:col>
      <xdr:colOff>571500</xdr:colOff>
      <xdr:row>4</xdr:row>
      <xdr:rowOff>185245</xdr:rowOff>
    </xdr:to>
    <xdr:pic>
      <xdr:nvPicPr>
        <xdr:cNvPr id="3" name="Image 3" descr="Ministère de l’Agriculture et de la Souveraineté alimentaire.sv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0"/>
          <a:ext cx="1333500" cy="947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34</xdr:row>
      <xdr:rowOff>123825</xdr:rowOff>
    </xdr:from>
    <xdr:to>
      <xdr:col>8</xdr:col>
      <xdr:colOff>638174</xdr:colOff>
      <xdr:row>54</xdr:row>
      <xdr:rowOff>266699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11</xdr:row>
      <xdr:rowOff>76202</xdr:rowOff>
    </xdr:from>
    <xdr:to>
      <xdr:col>7</xdr:col>
      <xdr:colOff>190499</xdr:colOff>
      <xdr:row>25</xdr:row>
      <xdr:rowOff>57150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9</xdr:col>
      <xdr:colOff>571500</xdr:colOff>
      <xdr:row>4</xdr:row>
      <xdr:rowOff>185245</xdr:rowOff>
    </xdr:to>
    <xdr:pic>
      <xdr:nvPicPr>
        <xdr:cNvPr id="6" name="Image 3" descr="Ministère de l’Agriculture et de la Souveraineté alimentaire.sv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0"/>
          <a:ext cx="1333500" cy="947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0.09441</cdr:x>
      <cdr:y>0.2227</cdr:y>
    </cdr:from>
    <cdr:to>
      <cdr:x>0.21366</cdr:x>
      <cdr:y>0.27243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723900" y="981075"/>
          <a:ext cx="91440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fr-FR" sz="1100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123827</xdr:rowOff>
    </xdr:from>
    <xdr:to>
      <xdr:col>6</xdr:col>
      <xdr:colOff>714374</xdr:colOff>
      <xdr:row>23</xdr:row>
      <xdr:rowOff>38100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9</xdr:col>
      <xdr:colOff>571500</xdr:colOff>
      <xdr:row>4</xdr:row>
      <xdr:rowOff>185245</xdr:rowOff>
    </xdr:to>
    <xdr:pic>
      <xdr:nvPicPr>
        <xdr:cNvPr id="4" name="Image 3" descr="Ministère de l’Agriculture et de la Souveraineté alimentaire.sv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0"/>
          <a:ext cx="1333500" cy="947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400050</xdr:colOff>
      <xdr:row>12</xdr:row>
      <xdr:rowOff>19049</xdr:rowOff>
    </xdr:from>
    <xdr:to>
      <xdr:col>4</xdr:col>
      <xdr:colOff>180975</xdr:colOff>
      <xdr:row>33</xdr:row>
      <xdr:rowOff>85724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495300</xdr:colOff>
      <xdr:row>12</xdr:row>
      <xdr:rowOff>28575</xdr:rowOff>
    </xdr:from>
    <xdr:to>
      <xdr:col>9</xdr:col>
      <xdr:colOff>571500</xdr:colOff>
      <xdr:row>30</xdr:row>
      <xdr:rowOff>133351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781050</xdr:colOff>
      <xdr:row>12</xdr:row>
      <xdr:rowOff>104774</xdr:rowOff>
    </xdr:from>
    <xdr:to>
      <xdr:col>16</xdr:col>
      <xdr:colOff>47625</xdr:colOff>
      <xdr:row>30</xdr:row>
      <xdr:rowOff>109537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304799</xdr:colOff>
      <xdr:row>12</xdr:row>
      <xdr:rowOff>19050</xdr:rowOff>
    </xdr:from>
    <xdr:to>
      <xdr:col>21</xdr:col>
      <xdr:colOff>457199</xdr:colOff>
      <xdr:row>30</xdr:row>
      <xdr:rowOff>9524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1333500</xdr:colOff>
      <xdr:row>4</xdr:row>
      <xdr:rowOff>185245</xdr:rowOff>
    </xdr:to>
    <xdr:pic>
      <xdr:nvPicPr>
        <xdr:cNvPr id="6" name="Image 3" descr="Ministère de l’Agriculture et de la Souveraineté alimentaire.sv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1667" y="0"/>
          <a:ext cx="1333500" cy="947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0.39554</cdr:x>
      <cdr:y>0.00658</cdr:y>
    </cdr:from>
    <cdr:to>
      <cdr:x>0.90623</cdr:x>
      <cdr:y>0.083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1700825" y="26762"/>
          <a:ext cx="2195958" cy="310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fr-FR" sz="1000" b="1">
              <a:latin typeface="Marianne" panose="02000000000000000000" pitchFamily="50" charset="0"/>
            </a:rPr>
            <a:t>grandes cultures</a:t>
          </a:r>
          <a:r>
            <a:rPr lang="fr-FR" sz="1000" b="1" baseline="0">
              <a:latin typeface="Marianne" panose="02000000000000000000" pitchFamily="50" charset="0"/>
            </a:rPr>
            <a:t> et fourrages </a:t>
          </a:r>
        </a:p>
      </cdr:txBody>
    </cdr:sp>
  </cdr:relSizeAnchor>
  <cdr:relSizeAnchor xmlns:cdr="http://schemas.openxmlformats.org/drawingml/2006/chartDrawing">
    <cdr:from>
      <cdr:x>0.03258</cdr:x>
      <cdr:y>0.91304</cdr:y>
    </cdr:from>
    <cdr:to>
      <cdr:x>0.32714</cdr:x>
      <cdr:y>0.99736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152370" y="3300418"/>
          <a:ext cx="1377590" cy="3047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FR" sz="900" b="0">
              <a:latin typeface="Marianne" panose="02000000000000000000" pitchFamily="50" charset="0"/>
            </a:rPr>
            <a:t>surface</a:t>
          </a:r>
          <a:r>
            <a:rPr lang="fr-FR" sz="900" b="0" baseline="0">
              <a:latin typeface="Marianne" panose="02000000000000000000" pitchFamily="50" charset="0"/>
            </a:rPr>
            <a:t> irriguée (ha)</a:t>
          </a:r>
          <a:endParaRPr lang="fr-FR" sz="900" b="0">
            <a:latin typeface="Marianne" panose="02000000000000000000" pitchFamily="50" charset="0"/>
          </a:endParaRP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0.15556</cdr:x>
      <cdr:y>0.01425</cdr:y>
    </cdr:from>
    <cdr:to>
      <cdr:x>0.99167</cdr:x>
      <cdr:y>0.08715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711205" y="57150"/>
          <a:ext cx="3822695" cy="2923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000" b="1">
              <a:latin typeface="Marianne" panose="02000000000000000000" pitchFamily="50" charset="0"/>
            </a:rPr>
            <a:t>légumes,</a:t>
          </a:r>
          <a:r>
            <a:rPr lang="fr-FR" sz="1000" b="1" baseline="0">
              <a:latin typeface="Marianne" panose="02000000000000000000" pitchFamily="50" charset="0"/>
            </a:rPr>
            <a:t> vergers, pommes de terre et maïs semences</a:t>
          </a:r>
          <a:endParaRPr lang="fr-FR" sz="1000" b="1">
            <a:latin typeface="Marianne" panose="02000000000000000000" pitchFamily="50" charset="0"/>
          </a:endParaRPr>
        </a:p>
      </cdr:txBody>
    </cdr:sp>
  </cdr:relSizeAnchor>
  <cdr:relSizeAnchor xmlns:cdr="http://schemas.openxmlformats.org/drawingml/2006/chartDrawing">
    <cdr:from>
      <cdr:x>0</cdr:x>
      <cdr:y>0.92932</cdr:y>
    </cdr:from>
    <cdr:to>
      <cdr:x>0.25625</cdr:x>
      <cdr:y>0.9887</cdr:y>
    </cdr:to>
    <cdr:sp macro="" textlink="">
      <cdr:nvSpPr>
        <cdr:cNvPr id="3" name="ZoneTexte 1"/>
        <cdr:cNvSpPr txBox="1"/>
      </cdr:nvSpPr>
      <cdr:spPr>
        <a:xfrm xmlns:a="http://schemas.openxmlformats.org/drawingml/2006/main">
          <a:off x="0" y="3319428"/>
          <a:ext cx="1069062" cy="2120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900" b="0">
              <a:latin typeface="Marianne" panose="02000000000000000000" pitchFamily="50" charset="0"/>
            </a:rPr>
            <a:t>surface</a:t>
          </a:r>
          <a:r>
            <a:rPr lang="fr-FR" sz="900" b="0" baseline="0">
              <a:latin typeface="Marianne" panose="02000000000000000000" pitchFamily="50" charset="0"/>
            </a:rPr>
            <a:t> irriguée (ha)</a:t>
          </a:r>
          <a:endParaRPr lang="fr-FR" sz="900" b="0">
            <a:latin typeface="Marianne" panose="02000000000000000000" pitchFamily="50" charset="0"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0.21613</cdr:x>
      <cdr:y>0</cdr:y>
    </cdr:from>
    <cdr:to>
      <cdr:x>0.75676</cdr:x>
      <cdr:y>0.07642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914032" y="0"/>
          <a:ext cx="2286368" cy="2624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fr-FR" sz="1000" b="1">
              <a:latin typeface="Marianne" panose="02000000000000000000" pitchFamily="50" charset="0"/>
            </a:rPr>
            <a:t>grandes cultures</a:t>
          </a:r>
          <a:r>
            <a:rPr lang="fr-FR" sz="1000" b="1" baseline="0">
              <a:latin typeface="Marianne" panose="02000000000000000000" pitchFamily="50" charset="0"/>
            </a:rPr>
            <a:t> et fourrages </a:t>
          </a:r>
        </a:p>
      </cdr:txBody>
    </cdr:sp>
  </cdr:relSizeAnchor>
  <cdr:relSizeAnchor xmlns:cdr="http://schemas.openxmlformats.org/drawingml/2006/chartDrawing">
    <cdr:from>
      <cdr:x>0.15463</cdr:x>
      <cdr:y>0.91041</cdr:y>
    </cdr:from>
    <cdr:to>
      <cdr:x>0.40046</cdr:x>
      <cdr:y>0.99473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723185" y="3290894"/>
          <a:ext cx="1149692" cy="3047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FR" sz="900" b="0" i="0">
              <a:latin typeface="Marianne" panose="02000000000000000000" pitchFamily="50" charset="0"/>
            </a:rPr>
            <a:t>taux d'irrigation (%)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0.16041</cdr:x>
      <cdr:y>0.00612</cdr:y>
    </cdr:from>
    <cdr:to>
      <cdr:x>0.92291</cdr:x>
      <cdr:y>0.07902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733410" y="22100"/>
          <a:ext cx="3486150" cy="2631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000" b="1">
              <a:latin typeface="Marianne" panose="02000000000000000000" pitchFamily="50" charset="0"/>
            </a:rPr>
            <a:t>légumes,</a:t>
          </a:r>
          <a:r>
            <a:rPr lang="fr-FR" sz="1000" b="1" baseline="0">
              <a:latin typeface="Marianne" panose="02000000000000000000" pitchFamily="50" charset="0"/>
            </a:rPr>
            <a:t> vergers, pommes de terre et maïs semences</a:t>
          </a:r>
          <a:endParaRPr lang="fr-FR" sz="1000" b="1">
            <a:latin typeface="Marianne" panose="02000000000000000000" pitchFamily="50" charset="0"/>
          </a:endParaRPr>
        </a:p>
      </cdr:txBody>
    </cdr:sp>
  </cdr:relSizeAnchor>
  <cdr:relSizeAnchor xmlns:cdr="http://schemas.openxmlformats.org/drawingml/2006/chartDrawing">
    <cdr:from>
      <cdr:x>0</cdr:x>
      <cdr:y>0.90735</cdr:y>
    </cdr:from>
    <cdr:to>
      <cdr:x>0.24583</cdr:x>
      <cdr:y>0.99167</cdr:y>
    </cdr:to>
    <cdr:sp macro="" textlink="">
      <cdr:nvSpPr>
        <cdr:cNvPr id="3" name="ZoneTexte 1"/>
        <cdr:cNvSpPr txBox="1"/>
      </cdr:nvSpPr>
      <cdr:spPr>
        <a:xfrm xmlns:a="http://schemas.openxmlformats.org/drawingml/2006/main">
          <a:off x="0" y="3863202"/>
          <a:ext cx="1123935" cy="3590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900" b="0">
              <a:latin typeface="Marianne" panose="02000000000000000000" pitchFamily="50" charset="0"/>
            </a:rPr>
            <a:t>taux d'irrigation</a:t>
          </a:r>
          <a:r>
            <a:rPr lang="fr-FR" sz="900" b="0" baseline="0">
              <a:latin typeface="Marianne" panose="02000000000000000000" pitchFamily="50" charset="0"/>
            </a:rPr>
            <a:t> (%)</a:t>
          </a:r>
          <a:endParaRPr lang="fr-FR" sz="900" b="0">
            <a:latin typeface="Marianne" panose="02000000000000000000" pitchFamily="50" charset="0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1209675</xdr:colOff>
      <xdr:row>0</xdr:row>
      <xdr:rowOff>9525</xdr:rowOff>
    </xdr:from>
    <xdr:to>
      <xdr:col>5</xdr:col>
      <xdr:colOff>809625</xdr:colOff>
      <xdr:row>5</xdr:row>
      <xdr:rowOff>4270</xdr:rowOff>
    </xdr:to>
    <xdr:pic>
      <xdr:nvPicPr>
        <xdr:cNvPr id="2" name="Image 3" descr="Ministère de l’Agriculture et de la Souveraineté alimentaire.sv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9525"/>
          <a:ext cx="1333500" cy="947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571500</xdr:colOff>
      <xdr:row>4</xdr:row>
      <xdr:rowOff>185245</xdr:rowOff>
    </xdr:to>
    <xdr:pic>
      <xdr:nvPicPr>
        <xdr:cNvPr id="2" name="Image 3" descr="Ministère de l’Agriculture et de la Souveraineté alimentaire.sv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0" y="0"/>
          <a:ext cx="1333500" cy="947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387805</xdr:colOff>
      <xdr:row>13</xdr:row>
      <xdr:rowOff>20410</xdr:rowOff>
    </xdr:from>
    <xdr:to>
      <xdr:col>6</xdr:col>
      <xdr:colOff>9525</xdr:colOff>
      <xdr:row>35</xdr:row>
      <xdr:rowOff>68035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61232</xdr:colOff>
      <xdr:row>12</xdr:row>
      <xdr:rowOff>25856</xdr:rowOff>
    </xdr:from>
    <xdr:to>
      <xdr:col>22</xdr:col>
      <xdr:colOff>200025</xdr:colOff>
      <xdr:row>36</xdr:row>
      <xdr:rowOff>71438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464002</xdr:colOff>
      <xdr:row>12</xdr:row>
      <xdr:rowOff>72117</xdr:rowOff>
    </xdr:from>
    <xdr:to>
      <xdr:col>17</xdr:col>
      <xdr:colOff>521153</xdr:colOff>
      <xdr:row>34</xdr:row>
      <xdr:rowOff>172810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1200150</xdr:colOff>
      <xdr:row>14</xdr:row>
      <xdr:rowOff>180976</xdr:rowOff>
    </xdr:from>
    <xdr:to>
      <xdr:col>13</xdr:col>
      <xdr:colOff>1209675</xdr:colOff>
      <xdr:row>24</xdr:row>
      <xdr:rowOff>38100</xdr:rowOff>
    </xdr:to>
    <xdr:cxnSp macro="">
      <xdr:nvCxnSpPr>
        <xdr:cNvPr id="17" name="Connecteur droit 16"/>
        <xdr:cNvCxnSpPr/>
      </xdr:nvCxnSpPr>
      <xdr:spPr>
        <a:xfrm flipV="1">
          <a:off x="15582900" y="2847976"/>
          <a:ext cx="9525" cy="1762124"/>
        </a:xfrm>
        <a:prstGeom prst="lin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1129395</xdr:colOff>
      <xdr:row>12</xdr:row>
      <xdr:rowOff>172809</xdr:rowOff>
    </xdr:from>
    <xdr:to>
      <xdr:col>11</xdr:col>
      <xdr:colOff>557894</xdr:colOff>
      <xdr:row>36</xdr:row>
      <xdr:rowOff>163284</xdr:rowOff>
    </xdr:to>
    <xdr:graphicFrame macro="">
      <xdr:nvGraphicFramePr>
        <xdr:cNvPr id="24" name="Graphique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281666</xdr:colOff>
      <xdr:row>15</xdr:row>
      <xdr:rowOff>136071</xdr:rowOff>
    </xdr:from>
    <xdr:to>
      <xdr:col>18</xdr:col>
      <xdr:colOff>292466</xdr:colOff>
      <xdr:row>28</xdr:row>
      <xdr:rowOff>122464</xdr:rowOff>
    </xdr:to>
    <xdr:cxnSp macro="">
      <xdr:nvCxnSpPr>
        <xdr:cNvPr id="26" name="Connecteur droit 25"/>
        <xdr:cNvCxnSpPr/>
      </xdr:nvCxnSpPr>
      <xdr:spPr>
        <a:xfrm flipH="1" flipV="1">
          <a:off x="20324987" y="2993571"/>
          <a:ext cx="10800" cy="2462893"/>
        </a:xfrm>
        <a:prstGeom prst="lin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999444</xdr:colOff>
      <xdr:row>13</xdr:row>
      <xdr:rowOff>161583</xdr:rowOff>
    </xdr:from>
    <xdr:to>
      <xdr:col>9</xdr:col>
      <xdr:colOff>1003525</xdr:colOff>
      <xdr:row>27</xdr:row>
      <xdr:rowOff>93548</xdr:rowOff>
    </xdr:to>
    <xdr:cxnSp macro="">
      <xdr:nvCxnSpPr>
        <xdr:cNvPr id="28" name="Connecteur droit 27"/>
        <xdr:cNvCxnSpPr/>
      </xdr:nvCxnSpPr>
      <xdr:spPr>
        <a:xfrm flipH="1" flipV="1">
          <a:off x="10381569" y="2638083"/>
          <a:ext cx="4081" cy="2598965"/>
        </a:xfrm>
        <a:prstGeom prst="lin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214313</xdr:colOff>
      <xdr:row>4</xdr:row>
      <xdr:rowOff>185245</xdr:rowOff>
    </xdr:to>
    <xdr:pic>
      <xdr:nvPicPr>
        <xdr:cNvPr id="9" name="Image 3" descr="Ministère de l’Agriculture et de la Souveraineté alimentaire.sv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5563" y="0"/>
          <a:ext cx="1333500" cy="947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0.46724</cdr:x>
      <cdr:y>0.91313</cdr:y>
    </cdr:from>
    <cdr:to>
      <cdr:x>0.58614</cdr:x>
      <cdr:y>0.96402</cdr:y>
    </cdr:to>
    <cdr:sp macro="" textlink="">
      <cdr:nvSpPr>
        <cdr:cNvPr id="6" name="ZoneTexte 1"/>
        <cdr:cNvSpPr txBox="1"/>
      </cdr:nvSpPr>
      <cdr:spPr>
        <a:xfrm xmlns:a="http://schemas.openxmlformats.org/drawingml/2006/main">
          <a:off x="3954590" y="3897745"/>
          <a:ext cx="1006328" cy="2172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900">
              <a:latin typeface="Marianne" panose="02000000000000000000" pitchFamily="50" charset="0"/>
            </a:rPr>
            <a:t>2000/2020</a:t>
          </a:r>
        </a:p>
      </cdr:txBody>
    </cdr:sp>
  </cdr:relSizeAnchor>
  <cdr:relSizeAnchor xmlns:cdr="http://schemas.openxmlformats.org/drawingml/2006/chartDrawing">
    <cdr:from>
      <cdr:x>0.29491</cdr:x>
      <cdr:y>0.91139</cdr:y>
    </cdr:from>
    <cdr:to>
      <cdr:x>0.41381</cdr:x>
      <cdr:y>0.96227</cdr:y>
    </cdr:to>
    <cdr:sp macro="" textlink="">
      <cdr:nvSpPr>
        <cdr:cNvPr id="7" name="ZoneTexte 1"/>
        <cdr:cNvSpPr txBox="1"/>
      </cdr:nvSpPr>
      <cdr:spPr>
        <a:xfrm xmlns:a="http://schemas.openxmlformats.org/drawingml/2006/main">
          <a:off x="2496044" y="3890327"/>
          <a:ext cx="1006327" cy="2171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900" baseline="0">
              <a:latin typeface="Marianne" panose="02000000000000000000" pitchFamily="50" charset="0"/>
            </a:rPr>
            <a:t>2010/2020</a:t>
          </a:r>
        </a:p>
      </cdr:txBody>
    </cdr:sp>
  </cdr:relSizeAnchor>
  <cdr:relSizeAnchor xmlns:cdr="http://schemas.openxmlformats.org/drawingml/2006/chartDrawing">
    <cdr:from>
      <cdr:x>0.1196</cdr:x>
      <cdr:y>0.9117</cdr:y>
    </cdr:from>
    <cdr:to>
      <cdr:x>0.23171</cdr:x>
      <cdr:y>0.9627</cdr:y>
    </cdr:to>
    <cdr:sp macro="" textlink="">
      <cdr:nvSpPr>
        <cdr:cNvPr id="8" name="ZoneTexte 1"/>
        <cdr:cNvSpPr txBox="1"/>
      </cdr:nvSpPr>
      <cdr:spPr>
        <a:xfrm xmlns:a="http://schemas.openxmlformats.org/drawingml/2006/main">
          <a:off x="1012236" y="3891650"/>
          <a:ext cx="948859" cy="217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900">
              <a:latin typeface="Marianne" panose="02000000000000000000" pitchFamily="50" charset="0"/>
            </a:rPr>
            <a:t>2000/2010</a:t>
          </a:r>
        </a:p>
      </cdr:txBody>
    </cdr:sp>
  </cdr:relSizeAnchor>
  <cdr:relSizeAnchor xmlns:cdr="http://schemas.openxmlformats.org/drawingml/2006/chartDrawing">
    <cdr:from>
      <cdr:x>0.08417</cdr:x>
      <cdr:y>0.41521</cdr:y>
    </cdr:from>
    <cdr:to>
      <cdr:x>0.59825</cdr:x>
      <cdr:y>0.41521</cdr:y>
    </cdr:to>
    <cdr:cxnSp macro="">
      <cdr:nvCxnSpPr>
        <cdr:cNvPr id="3" name="Connecteur droit 2"/>
        <cdr:cNvCxnSpPr/>
      </cdr:nvCxnSpPr>
      <cdr:spPr>
        <a:xfrm xmlns:a="http://schemas.openxmlformats.org/drawingml/2006/main" flipV="1">
          <a:off x="578646" y="1759916"/>
          <a:ext cx="3533954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838200</xdr:colOff>
      <xdr:row>13</xdr:row>
      <xdr:rowOff>19050</xdr:rowOff>
    </xdr:from>
    <xdr:to>
      <xdr:col>5</xdr:col>
      <xdr:colOff>393246</xdr:colOff>
      <xdr:row>34</xdr:row>
      <xdr:rowOff>32656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4</xdr:col>
      <xdr:colOff>264584</xdr:colOff>
      <xdr:row>4</xdr:row>
      <xdr:rowOff>185245</xdr:rowOff>
    </xdr:to>
    <xdr:pic>
      <xdr:nvPicPr>
        <xdr:cNvPr id="3" name="Image 3" descr="Ministère de l’Agriculture et de la Souveraineté alimentaire.sv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4917" y="0"/>
          <a:ext cx="1333500" cy="947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257174</xdr:colOff>
      <xdr:row>22</xdr:row>
      <xdr:rowOff>247650</xdr:rowOff>
    </xdr:from>
    <xdr:to>
      <xdr:col>10</xdr:col>
      <xdr:colOff>19050</xdr:colOff>
      <xdr:row>35</xdr:row>
      <xdr:rowOff>9525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571500</xdr:colOff>
      <xdr:row>4</xdr:row>
      <xdr:rowOff>185245</xdr:rowOff>
    </xdr:to>
    <xdr:pic>
      <xdr:nvPicPr>
        <xdr:cNvPr id="3" name="Image 3" descr="Ministère de l’Agriculture et de la Souveraineté alimentaire.sv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0"/>
          <a:ext cx="1333500" cy="947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114299</xdr:colOff>
      <xdr:row>12</xdr:row>
      <xdr:rowOff>0</xdr:rowOff>
    </xdr:from>
    <xdr:to>
      <xdr:col>10</xdr:col>
      <xdr:colOff>952500</xdr:colOff>
      <xdr:row>31</xdr:row>
      <xdr:rowOff>142876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11</xdr:row>
      <xdr:rowOff>66676</xdr:rowOff>
    </xdr:from>
    <xdr:to>
      <xdr:col>3</xdr:col>
      <xdr:colOff>600076</xdr:colOff>
      <xdr:row>31</xdr:row>
      <xdr:rowOff>142876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402167</xdr:colOff>
      <xdr:row>0</xdr:row>
      <xdr:rowOff>0</xdr:rowOff>
    </xdr:from>
    <xdr:to>
      <xdr:col>6</xdr:col>
      <xdr:colOff>10584</xdr:colOff>
      <xdr:row>4</xdr:row>
      <xdr:rowOff>185245</xdr:rowOff>
    </xdr:to>
    <xdr:pic>
      <xdr:nvPicPr>
        <xdr:cNvPr id="4" name="Image 3" descr="Ministère de l’Agriculture et de la Souveraineté alimentaire.sv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9584" y="0"/>
          <a:ext cx="1333500" cy="947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0.36457</cdr:x>
      <cdr:y>0.04219</cdr:y>
    </cdr:from>
    <cdr:to>
      <cdr:x>0.36457</cdr:x>
      <cdr:y>0.83263</cdr:y>
    </cdr:to>
    <cdr:cxnSp macro="">
      <cdr:nvCxnSpPr>
        <cdr:cNvPr id="5" name="Connecteur droit 4"/>
        <cdr:cNvCxnSpPr/>
      </cdr:nvCxnSpPr>
      <cdr:spPr>
        <a:xfrm xmlns:a="http://schemas.openxmlformats.org/drawingml/2006/main" flipV="1">
          <a:off x="2404534" y="158750"/>
          <a:ext cx="0" cy="2973917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0.11906</cdr:x>
      <cdr:y>0.73418</cdr:y>
    </cdr:from>
    <cdr:to>
      <cdr:x>0.94705</cdr:x>
      <cdr:y>0.73418</cdr:y>
    </cdr:to>
    <cdr:cxnSp macro="">
      <cdr:nvCxnSpPr>
        <cdr:cNvPr id="7" name="Connecteur droit 6"/>
        <cdr:cNvCxnSpPr/>
      </cdr:nvCxnSpPr>
      <cdr:spPr>
        <a:xfrm xmlns:a="http://schemas.openxmlformats.org/drawingml/2006/main" flipV="1">
          <a:off x="785284" y="2762250"/>
          <a:ext cx="5461000" cy="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0.53711</cdr:x>
      <cdr:y>0.08643</cdr:y>
    </cdr:from>
    <cdr:to>
      <cdr:x>0.53846</cdr:x>
      <cdr:y>0.98039</cdr:y>
    </cdr:to>
    <cdr:cxnSp macro="">
      <cdr:nvCxnSpPr>
        <cdr:cNvPr id="5" name="Connecteur droit 4"/>
        <cdr:cNvCxnSpPr/>
      </cdr:nvCxnSpPr>
      <cdr:spPr>
        <a:xfrm xmlns:a="http://schemas.openxmlformats.org/drawingml/2006/main" flipH="1" flipV="1">
          <a:off x="3524906" y="335884"/>
          <a:ext cx="8869" cy="3474115"/>
        </a:xfrm>
        <a:prstGeom xmlns:a="http://schemas.openxmlformats.org/drawingml/2006/main" prst="line">
          <a:avLst/>
        </a:prstGeom>
        <a:ln xmlns:a="http://schemas.openxmlformats.org/drawingml/2006/main" w="0">
          <a:solidFill>
            <a:srgbClr val="00206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666750</xdr:colOff>
      <xdr:row>12</xdr:row>
      <xdr:rowOff>180974</xdr:rowOff>
    </xdr:from>
    <xdr:to>
      <xdr:col>9</xdr:col>
      <xdr:colOff>180974</xdr:colOff>
      <xdr:row>23</xdr:row>
      <xdr:rowOff>133349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12</xdr:row>
      <xdr:rowOff>95250</xdr:rowOff>
    </xdr:from>
    <xdr:to>
      <xdr:col>2</xdr:col>
      <xdr:colOff>495299</xdr:colOff>
      <xdr:row>23</xdr:row>
      <xdr:rowOff>100013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9</xdr:col>
      <xdr:colOff>619125</xdr:colOff>
      <xdr:row>11</xdr:row>
      <xdr:rowOff>38099</xdr:rowOff>
    </xdr:from>
    <xdr:ext cx="2505075" cy="2247901"/>
    <xdr:sp macro="" textlink="">
      <xdr:nvSpPr>
        <xdr:cNvPr id="4" name="ZoneTexte 3"/>
        <xdr:cNvSpPr txBox="1"/>
      </xdr:nvSpPr>
      <xdr:spPr>
        <a:xfrm>
          <a:off x="8324850" y="1952624"/>
          <a:ext cx="2505075" cy="2247901"/>
        </a:xfrm>
        <a:prstGeom prst="rect">
          <a:avLst/>
        </a:prstGeom>
        <a:noFill/>
        <a:ln>
          <a:solidFill>
            <a:srgbClr val="7F6000"/>
          </a:solidFill>
        </a:ln>
        <a:effectLst/>
      </xdr:spPr>
      <xdr:txBody>
        <a:bodyPr vertOverflow="clip" horzOverflow="clip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Marianne" panose="02000000000000000000" pitchFamily="50" charset="0"/>
              <a:ea typeface="+mn-ea"/>
              <a:cs typeface="+mn-cs"/>
            </a:rPr>
            <a:t>Les exploitations irrigantes spécialisées en élevage de la Nouvelle-Aquitaine, ce sont :                                     </a:t>
          </a:r>
          <a:r>
            <a:rPr kumimoji="0" lang="fr-FR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Marianne" panose="02000000000000000000" pitchFamily="50" charset="0"/>
              <a:ea typeface="+mn-ea"/>
              <a:cs typeface="+mn-cs"/>
            </a:rPr>
            <a:t>* 3 % de l'ensemble des exploitations  * 14 % des irrigantes                                * 5 % de la SAU du bassin                       * 17 % de la SAU des irrigants                     * 11 % des surfaces irriguées                      * 13 % de l'ensemble des UGB                    * 66 % des UGB des irrigants                 * 4 % de l'emploi total                              * 13 % de l'emploi des irrigants</a:t>
          </a:r>
        </a:p>
      </xdr:txBody>
    </xdr:sp>
    <xdr:clientData/>
  </xdr:oneCellAnchor>
  <xdr:twoCellAnchor>
    <xdr:from>
      <xdr:col>6</xdr:col>
      <xdr:colOff>685800</xdr:colOff>
      <xdr:row>39</xdr:row>
      <xdr:rowOff>400050</xdr:rowOff>
    </xdr:from>
    <xdr:to>
      <xdr:col>11</xdr:col>
      <xdr:colOff>371475</xdr:colOff>
      <xdr:row>55</xdr:row>
      <xdr:rowOff>176213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7</xdr:col>
      <xdr:colOff>457200</xdr:colOff>
      <xdr:row>17</xdr:row>
      <xdr:rowOff>85725</xdr:rowOff>
    </xdr:from>
    <xdr:ext cx="605422" cy="270202"/>
    <xdr:sp macro="" textlink="">
      <xdr:nvSpPr>
        <xdr:cNvPr id="6" name="ZoneTexte 5"/>
        <xdr:cNvSpPr txBox="1"/>
      </xdr:nvSpPr>
      <xdr:spPr>
        <a:xfrm>
          <a:off x="6638925" y="3143250"/>
          <a:ext cx="605422" cy="2702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000">
              <a:latin typeface="Marianne" panose="02000000000000000000" pitchFamily="50" charset="0"/>
            </a:rPr>
            <a:t>- 6 % </a:t>
          </a:r>
          <a:r>
            <a:rPr lang="fr-FR" sz="1000" baseline="30000">
              <a:latin typeface="Marianne" panose="02000000000000000000" pitchFamily="50" charset="0"/>
            </a:rPr>
            <a:t>(1)</a:t>
          </a:r>
        </a:p>
      </xdr:txBody>
    </xdr:sp>
    <xdr:clientData/>
  </xdr:oneCellAnchor>
  <xdr:oneCellAnchor>
    <xdr:from>
      <xdr:col>7</xdr:col>
      <xdr:colOff>1752600</xdr:colOff>
      <xdr:row>18</xdr:row>
      <xdr:rowOff>47625</xdr:rowOff>
    </xdr:from>
    <xdr:ext cx="682366" cy="270202"/>
    <xdr:sp macro="" textlink="">
      <xdr:nvSpPr>
        <xdr:cNvPr id="7" name="ZoneTexte 6"/>
        <xdr:cNvSpPr txBox="1"/>
      </xdr:nvSpPr>
      <xdr:spPr>
        <a:xfrm>
          <a:off x="7934325" y="3295650"/>
          <a:ext cx="682366" cy="2702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000">
              <a:latin typeface="Marianne" panose="02000000000000000000" pitchFamily="50" charset="0"/>
            </a:rPr>
            <a:t>- 32</a:t>
          </a:r>
          <a:r>
            <a:rPr lang="fr-FR" sz="1000" baseline="0">
              <a:latin typeface="Marianne" panose="02000000000000000000" pitchFamily="50" charset="0"/>
            </a:rPr>
            <a:t> </a:t>
          </a:r>
          <a:r>
            <a:rPr lang="fr-FR" sz="1000">
              <a:latin typeface="Marianne" panose="02000000000000000000" pitchFamily="50" charset="0"/>
            </a:rPr>
            <a:t>% </a:t>
          </a:r>
          <a:r>
            <a:rPr lang="fr-FR" sz="1000" baseline="30000">
              <a:latin typeface="Marianne" panose="02000000000000000000" pitchFamily="50" charset="0"/>
            </a:rPr>
            <a:t>(1)</a:t>
          </a:r>
        </a:p>
      </xdr:txBody>
    </xdr:sp>
    <xdr:clientData/>
  </xdr:oneCellAnchor>
  <xdr:oneCellAnchor>
    <xdr:from>
      <xdr:col>7</xdr:col>
      <xdr:colOff>1428750</xdr:colOff>
      <xdr:row>20</xdr:row>
      <xdr:rowOff>76200</xdr:rowOff>
    </xdr:from>
    <xdr:ext cx="664669" cy="270202"/>
    <xdr:sp macro="" textlink="">
      <xdr:nvSpPr>
        <xdr:cNvPr id="8" name="ZoneTexte 7"/>
        <xdr:cNvSpPr txBox="1"/>
      </xdr:nvSpPr>
      <xdr:spPr>
        <a:xfrm>
          <a:off x="7610475" y="3705225"/>
          <a:ext cx="664669" cy="2702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000">
              <a:latin typeface="Marianne" panose="02000000000000000000" pitchFamily="50" charset="0"/>
            </a:rPr>
            <a:t>- 31 % </a:t>
          </a:r>
          <a:r>
            <a:rPr lang="fr-FR" sz="1000" baseline="30000">
              <a:latin typeface="Marianne" panose="02000000000000000000" pitchFamily="50" charset="0"/>
            </a:rPr>
            <a:t>(1)</a:t>
          </a:r>
        </a:p>
      </xdr:txBody>
    </xdr:sp>
    <xdr:clientData/>
  </xdr:oneCellAnchor>
  <xdr:oneCellAnchor>
    <xdr:from>
      <xdr:col>0</xdr:col>
      <xdr:colOff>904875</xdr:colOff>
      <xdr:row>19</xdr:row>
      <xdr:rowOff>133350</xdr:rowOff>
    </xdr:from>
    <xdr:ext cx="646972" cy="270202"/>
    <xdr:sp macro="" textlink="">
      <xdr:nvSpPr>
        <xdr:cNvPr id="9" name="ZoneTexte 8"/>
        <xdr:cNvSpPr txBox="1"/>
      </xdr:nvSpPr>
      <xdr:spPr>
        <a:xfrm>
          <a:off x="904875" y="3571875"/>
          <a:ext cx="646972" cy="2702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000">
              <a:latin typeface="Marianne" panose="02000000000000000000" pitchFamily="50" charset="0"/>
            </a:rPr>
            <a:t>- 11 % </a:t>
          </a:r>
          <a:r>
            <a:rPr lang="fr-FR" sz="1000" baseline="30000">
              <a:latin typeface="Marianne" panose="02000000000000000000" pitchFamily="50" charset="0"/>
            </a:rPr>
            <a:t>(1)</a:t>
          </a:r>
        </a:p>
      </xdr:txBody>
    </xdr:sp>
    <xdr:clientData/>
  </xdr:oneCellAnchor>
  <xdr:oneCellAnchor>
    <xdr:from>
      <xdr:col>0</xdr:col>
      <xdr:colOff>304800</xdr:colOff>
      <xdr:row>17</xdr:row>
      <xdr:rowOff>19050</xdr:rowOff>
    </xdr:from>
    <xdr:ext cx="682366" cy="270202"/>
    <xdr:sp macro="" textlink="">
      <xdr:nvSpPr>
        <xdr:cNvPr id="10" name="ZoneTexte 9"/>
        <xdr:cNvSpPr txBox="1"/>
      </xdr:nvSpPr>
      <xdr:spPr>
        <a:xfrm>
          <a:off x="304800" y="3076575"/>
          <a:ext cx="682366" cy="2702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000">
              <a:latin typeface="Marianne" panose="02000000000000000000" pitchFamily="50" charset="0"/>
            </a:rPr>
            <a:t>- 34 % </a:t>
          </a:r>
          <a:r>
            <a:rPr lang="fr-FR" sz="1000" baseline="30000">
              <a:latin typeface="Marianne" panose="02000000000000000000" pitchFamily="50" charset="0"/>
            </a:rPr>
            <a:t>(1)</a:t>
          </a:r>
        </a:p>
      </xdr:txBody>
    </xdr:sp>
    <xdr:clientData/>
  </xdr:oneCellAnchor>
  <xdr:oneCellAnchor>
    <xdr:from>
      <xdr:col>0</xdr:col>
      <xdr:colOff>723900</xdr:colOff>
      <xdr:row>14</xdr:row>
      <xdr:rowOff>171450</xdr:rowOff>
    </xdr:from>
    <xdr:ext cx="682366" cy="270202"/>
    <xdr:sp macro="" textlink="">
      <xdr:nvSpPr>
        <xdr:cNvPr id="11" name="ZoneTexte 10"/>
        <xdr:cNvSpPr txBox="1"/>
      </xdr:nvSpPr>
      <xdr:spPr>
        <a:xfrm>
          <a:off x="723900" y="2667000"/>
          <a:ext cx="682366" cy="2702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000">
              <a:latin typeface="Marianne" panose="02000000000000000000" pitchFamily="50" charset="0"/>
            </a:rPr>
            <a:t>- 34 % </a:t>
          </a:r>
          <a:r>
            <a:rPr lang="fr-FR" sz="1000" baseline="30000">
              <a:latin typeface="Marianne" panose="02000000000000000000" pitchFamily="50" charset="0"/>
            </a:rPr>
            <a:t>(1)</a:t>
          </a:r>
        </a:p>
      </xdr:txBody>
    </xdr:sp>
    <xdr:clientData/>
  </xdr:oneCellAnchor>
  <xdr:twoCellAnchor>
    <xdr:from>
      <xdr:col>7</xdr:col>
      <xdr:colOff>2400300</xdr:colOff>
      <xdr:row>17</xdr:row>
      <xdr:rowOff>57150</xdr:rowOff>
    </xdr:from>
    <xdr:to>
      <xdr:col>9</xdr:col>
      <xdr:colOff>571500</xdr:colOff>
      <xdr:row>18</xdr:row>
      <xdr:rowOff>38100</xdr:rowOff>
    </xdr:to>
    <xdr:cxnSp macro="">
      <xdr:nvCxnSpPr>
        <xdr:cNvPr id="14" name="Connecteur droit 13"/>
        <xdr:cNvCxnSpPr/>
      </xdr:nvCxnSpPr>
      <xdr:spPr>
        <a:xfrm flipV="1">
          <a:off x="8582025" y="3114675"/>
          <a:ext cx="1581150" cy="171450"/>
        </a:xfrm>
        <a:prstGeom prst="line">
          <a:avLst/>
        </a:prstGeom>
        <a:ln>
          <a:headEnd type="none" w="med" len="med"/>
          <a:tailEnd type="arrow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1333500</xdr:colOff>
      <xdr:row>4</xdr:row>
      <xdr:rowOff>185245</xdr:rowOff>
    </xdr:to>
    <xdr:pic>
      <xdr:nvPicPr>
        <xdr:cNvPr id="13" name="Image 3" descr="Ministère de l’Agriculture et de la Souveraineté alimentaire.sv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5" y="0"/>
          <a:ext cx="1333500" cy="947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10</xdr:row>
      <xdr:rowOff>171449</xdr:rowOff>
    </xdr:from>
    <xdr:to>
      <xdr:col>7</xdr:col>
      <xdr:colOff>495301</xdr:colOff>
      <xdr:row>28</xdr:row>
      <xdr:rowOff>66674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0</xdr:row>
      <xdr:rowOff>0</xdr:rowOff>
    </xdr:from>
    <xdr:to>
      <xdr:col>8</xdr:col>
      <xdr:colOff>571500</xdr:colOff>
      <xdr:row>4</xdr:row>
      <xdr:rowOff>185245</xdr:rowOff>
    </xdr:to>
    <xdr:pic>
      <xdr:nvPicPr>
        <xdr:cNvPr id="3" name="Image 3" descr="Ministère de l’Agriculture et de la Souveraineté alimentaire.sv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0"/>
          <a:ext cx="1333500" cy="947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33337</xdr:rowOff>
    </xdr:from>
    <xdr:to>
      <xdr:col>6</xdr:col>
      <xdr:colOff>104775</xdr:colOff>
      <xdr:row>23</xdr:row>
      <xdr:rowOff>47625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28575</xdr:colOff>
      <xdr:row>11</xdr:row>
      <xdr:rowOff>157162</xdr:rowOff>
    </xdr:from>
    <xdr:to>
      <xdr:col>15</xdr:col>
      <xdr:colOff>238125</xdr:colOff>
      <xdr:row>23</xdr:row>
      <xdr:rowOff>152400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677334</xdr:colOff>
      <xdr:row>0</xdr:row>
      <xdr:rowOff>0</xdr:rowOff>
    </xdr:from>
    <xdr:to>
      <xdr:col>8</xdr:col>
      <xdr:colOff>486834</xdr:colOff>
      <xdr:row>4</xdr:row>
      <xdr:rowOff>185245</xdr:rowOff>
    </xdr:to>
    <xdr:pic>
      <xdr:nvPicPr>
        <xdr:cNvPr id="4" name="Image 3" descr="Ministère de l’Agriculture et de la Souveraineté alimentaire.sv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9501" y="0"/>
          <a:ext cx="1333500" cy="947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12</xdr:row>
      <xdr:rowOff>19050</xdr:rowOff>
    </xdr:from>
    <xdr:to>
      <xdr:col>7</xdr:col>
      <xdr:colOff>561975</xdr:colOff>
      <xdr:row>26</xdr:row>
      <xdr:rowOff>95250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573140</xdr:colOff>
      <xdr:row>4</xdr:row>
      <xdr:rowOff>182962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00775" y="0"/>
          <a:ext cx="1335140" cy="944962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0</xdr:rowOff>
    </xdr:from>
    <xdr:to>
      <xdr:col>8</xdr:col>
      <xdr:colOff>571500</xdr:colOff>
      <xdr:row>4</xdr:row>
      <xdr:rowOff>185245</xdr:rowOff>
    </xdr:to>
    <xdr:pic>
      <xdr:nvPicPr>
        <xdr:cNvPr id="2" name="Image 3" descr="Ministère de l’Agriculture et de la Souveraineté alimentaire.sv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0"/>
          <a:ext cx="1333500" cy="947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15</xdr:row>
      <xdr:rowOff>133350</xdr:rowOff>
    </xdr:from>
    <xdr:to>
      <xdr:col>3</xdr:col>
      <xdr:colOff>514349</xdr:colOff>
      <xdr:row>27</xdr:row>
      <xdr:rowOff>28575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Graphique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 graphique n’est pas disponible dans votre version d’Excel.
La modification de cette forme ou l’enregistrement de ce classeur dans un autre format de fichier endommagera le graphique de façon irréparable.</a:t>
              </a:r>
            </a:p>
          </xdr:txBody>
        </xdr:sp>
      </mc:Fallback>
    </mc:AlternateContent>
    <xdr:clientData/>
  </xdr:twoCellAnchor>
  <xdr:oneCellAnchor>
    <xdr:from>
      <xdr:col>0</xdr:col>
      <xdr:colOff>1028701</xdr:colOff>
      <xdr:row>16</xdr:row>
      <xdr:rowOff>173037</xdr:rowOff>
    </xdr:from>
    <xdr:ext cx="354328" cy="252441"/>
    <xdr:sp macro="" textlink="">
      <xdr:nvSpPr>
        <xdr:cNvPr id="3" name="ZoneTexte 2"/>
        <xdr:cNvSpPr txBox="1"/>
      </xdr:nvSpPr>
      <xdr:spPr>
        <a:xfrm>
          <a:off x="1028701" y="3221037"/>
          <a:ext cx="354328" cy="252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900">
              <a:latin typeface="Marianne" panose="02000000000000000000" pitchFamily="50" charset="0"/>
            </a:rPr>
            <a:t>0,2</a:t>
          </a:r>
        </a:p>
      </xdr:txBody>
    </xdr:sp>
    <xdr:clientData/>
  </xdr:oneCellAnchor>
  <xdr:oneCellAnchor>
    <xdr:from>
      <xdr:col>0</xdr:col>
      <xdr:colOff>479426</xdr:colOff>
      <xdr:row>19</xdr:row>
      <xdr:rowOff>122237</xdr:rowOff>
    </xdr:from>
    <xdr:ext cx="354328" cy="252441"/>
    <xdr:sp macro="" textlink="">
      <xdr:nvSpPr>
        <xdr:cNvPr id="4" name="ZoneTexte 3"/>
        <xdr:cNvSpPr txBox="1"/>
      </xdr:nvSpPr>
      <xdr:spPr>
        <a:xfrm>
          <a:off x="479426" y="3741737"/>
          <a:ext cx="354328" cy="252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900">
              <a:solidFill>
                <a:sysClr val="windowText" lastClr="000000"/>
              </a:solidFill>
              <a:latin typeface="Marianne" panose="02000000000000000000" pitchFamily="50" charset="0"/>
            </a:rPr>
            <a:t>0,6</a:t>
          </a:r>
        </a:p>
      </xdr:txBody>
    </xdr:sp>
    <xdr:clientData/>
  </xdr:oneCellAnchor>
  <xdr:oneCellAnchor>
    <xdr:from>
      <xdr:col>0</xdr:col>
      <xdr:colOff>908051</xdr:colOff>
      <xdr:row>24</xdr:row>
      <xdr:rowOff>61912</xdr:rowOff>
    </xdr:from>
    <xdr:ext cx="354328" cy="252441"/>
    <xdr:sp macro="" textlink="">
      <xdr:nvSpPr>
        <xdr:cNvPr id="5" name="ZoneTexte 4"/>
        <xdr:cNvSpPr txBox="1"/>
      </xdr:nvSpPr>
      <xdr:spPr>
        <a:xfrm>
          <a:off x="908051" y="4633912"/>
          <a:ext cx="354328" cy="252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900">
              <a:latin typeface="Marianne" panose="02000000000000000000" pitchFamily="50" charset="0"/>
            </a:rPr>
            <a:t>0,6</a:t>
          </a:r>
        </a:p>
      </xdr:txBody>
    </xdr:sp>
    <xdr:clientData/>
  </xdr:oneCellAnchor>
  <xdr:oneCellAnchor>
    <xdr:from>
      <xdr:col>0</xdr:col>
      <xdr:colOff>933450</xdr:colOff>
      <xdr:row>19</xdr:row>
      <xdr:rowOff>184476</xdr:rowOff>
    </xdr:from>
    <xdr:ext cx="960664" cy="523549"/>
    <xdr:sp macro="" textlink="">
      <xdr:nvSpPr>
        <xdr:cNvPr id="6" name="ZoneTexte 5"/>
        <xdr:cNvSpPr txBox="1"/>
      </xdr:nvSpPr>
      <xdr:spPr>
        <a:xfrm>
          <a:off x="933450" y="3803976"/>
          <a:ext cx="960664" cy="5235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900">
              <a:latin typeface="Marianne" panose="02000000000000000000" pitchFamily="50" charset="0"/>
            </a:rPr>
            <a:t>2,5</a:t>
          </a:r>
          <a:r>
            <a:rPr lang="fr-FR" sz="900" baseline="0">
              <a:latin typeface="Marianne" panose="02000000000000000000" pitchFamily="50" charset="0"/>
            </a:rPr>
            <a:t> ETP total /</a:t>
          </a:r>
        </a:p>
        <a:p>
          <a:pPr algn="ctr"/>
          <a:r>
            <a:rPr lang="fr-FR" sz="900" baseline="0">
              <a:latin typeface="Marianne" panose="02000000000000000000" pitchFamily="50" charset="0"/>
            </a:rPr>
            <a:t>exploitation</a:t>
          </a:r>
          <a:endParaRPr lang="fr-FR" sz="900">
            <a:latin typeface="Marianne" panose="02000000000000000000" pitchFamily="50" charset="0"/>
          </a:endParaRPr>
        </a:p>
      </xdr:txBody>
    </xdr:sp>
    <xdr:clientData/>
  </xdr:oneCellAnchor>
  <xdr:twoCellAnchor>
    <xdr:from>
      <xdr:col>3</xdr:col>
      <xdr:colOff>600076</xdr:colOff>
      <xdr:row>15</xdr:row>
      <xdr:rowOff>180975</xdr:rowOff>
    </xdr:from>
    <xdr:to>
      <xdr:col>7</xdr:col>
      <xdr:colOff>438150</xdr:colOff>
      <xdr:row>26</xdr:row>
      <xdr:rowOff>66675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7" name="Graphique 6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 graphique n’est pas disponible dans votre version d’Excel.
La modification de cette forme ou l’enregistrement de ce classeur dans un autre format de fichier endommagera le graphique de façon irréparable.</a:t>
              </a:r>
            </a:p>
          </xdr:txBody>
        </xdr:sp>
      </mc:Fallback>
    </mc:AlternateContent>
    <xdr:clientData fLocksWithSheet="0" fPrintsWithSheet="0"/>
  </xdr:twoCellAnchor>
  <xdr:oneCellAnchor>
    <xdr:from>
      <xdr:col>5</xdr:col>
      <xdr:colOff>66654</xdr:colOff>
      <xdr:row>19</xdr:row>
      <xdr:rowOff>145468</xdr:rowOff>
    </xdr:from>
    <xdr:ext cx="943207" cy="412549"/>
    <xdr:sp macro="" textlink="">
      <xdr:nvSpPr>
        <xdr:cNvPr id="8" name="ZoneTexte 7"/>
        <xdr:cNvSpPr txBox="1"/>
      </xdr:nvSpPr>
      <xdr:spPr>
        <a:xfrm>
          <a:off x="5172054" y="3964993"/>
          <a:ext cx="943207" cy="4125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lang="fr-FR" sz="900">
              <a:latin typeface="Marianne" panose="02000000000000000000" pitchFamily="50" charset="0"/>
            </a:rPr>
            <a:t>1,5</a:t>
          </a:r>
          <a:r>
            <a:rPr lang="fr-FR" sz="900" baseline="0">
              <a:latin typeface="Marianne" panose="02000000000000000000" pitchFamily="50" charset="0"/>
            </a:rPr>
            <a:t> ETP total /</a:t>
          </a:r>
        </a:p>
        <a:p>
          <a:pPr algn="ctr"/>
          <a:r>
            <a:rPr lang="fr-FR" sz="900" baseline="0">
              <a:latin typeface="Marianne" panose="02000000000000000000" pitchFamily="50" charset="0"/>
            </a:rPr>
            <a:t>exploitation</a:t>
          </a:r>
          <a:endParaRPr lang="fr-FR" sz="900">
            <a:latin typeface="Marianne" panose="02000000000000000000" pitchFamily="50" charset="0"/>
          </a:endParaRPr>
        </a:p>
      </xdr:txBody>
    </xdr:sp>
    <xdr:clientData/>
  </xdr:oneCellAnchor>
  <xdr:oneCellAnchor>
    <xdr:from>
      <xdr:col>6</xdr:col>
      <xdr:colOff>352424</xdr:colOff>
      <xdr:row>21</xdr:row>
      <xdr:rowOff>53975</xdr:rowOff>
    </xdr:from>
    <xdr:ext cx="354328" cy="252441"/>
    <xdr:sp macro="" textlink="">
      <xdr:nvSpPr>
        <xdr:cNvPr id="9" name="ZoneTexte 8"/>
        <xdr:cNvSpPr txBox="1"/>
      </xdr:nvSpPr>
      <xdr:spPr>
        <a:xfrm>
          <a:off x="6219824" y="4054475"/>
          <a:ext cx="354328" cy="252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900">
              <a:latin typeface="Marianne" panose="02000000000000000000" pitchFamily="50" charset="0"/>
            </a:rPr>
            <a:t>0,9</a:t>
          </a:r>
        </a:p>
      </xdr:txBody>
    </xdr:sp>
    <xdr:clientData/>
  </xdr:oneCellAnchor>
  <xdr:oneCellAnchor>
    <xdr:from>
      <xdr:col>5</xdr:col>
      <xdr:colOff>209549</xdr:colOff>
      <xdr:row>17</xdr:row>
      <xdr:rowOff>31750</xdr:rowOff>
    </xdr:from>
    <xdr:ext cx="338426" cy="252441"/>
    <xdr:sp macro="" textlink="">
      <xdr:nvSpPr>
        <xdr:cNvPr id="10" name="ZoneTexte 9"/>
        <xdr:cNvSpPr txBox="1"/>
      </xdr:nvSpPr>
      <xdr:spPr>
        <a:xfrm>
          <a:off x="5314949" y="3270250"/>
          <a:ext cx="338426" cy="252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900">
              <a:latin typeface="Marianne" panose="02000000000000000000" pitchFamily="50" charset="0"/>
            </a:rPr>
            <a:t>0,1</a:t>
          </a:r>
        </a:p>
      </xdr:txBody>
    </xdr:sp>
    <xdr:clientData/>
  </xdr:oneCellAnchor>
  <xdr:oneCellAnchor>
    <xdr:from>
      <xdr:col>4</xdr:col>
      <xdr:colOff>546099</xdr:colOff>
      <xdr:row>17</xdr:row>
      <xdr:rowOff>269875</xdr:rowOff>
    </xdr:from>
    <xdr:ext cx="338426" cy="252441"/>
    <xdr:sp macro="" textlink="">
      <xdr:nvSpPr>
        <xdr:cNvPr id="11" name="ZoneTexte 10"/>
        <xdr:cNvSpPr txBox="1"/>
      </xdr:nvSpPr>
      <xdr:spPr>
        <a:xfrm>
          <a:off x="4889499" y="3517900"/>
          <a:ext cx="338426" cy="252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900">
              <a:latin typeface="Marianne" panose="02000000000000000000" pitchFamily="50" charset="0"/>
            </a:rPr>
            <a:t>0,1</a:t>
          </a:r>
        </a:p>
      </xdr:txBody>
    </xdr:sp>
    <xdr:clientData/>
  </xdr:oneCellAnchor>
  <xdr:oneCellAnchor>
    <xdr:from>
      <xdr:col>4</xdr:col>
      <xdr:colOff>444499</xdr:colOff>
      <xdr:row>22</xdr:row>
      <xdr:rowOff>22225</xdr:rowOff>
    </xdr:from>
    <xdr:ext cx="354328" cy="252441"/>
    <xdr:sp macro="" textlink="">
      <xdr:nvSpPr>
        <xdr:cNvPr id="12" name="ZoneTexte 11"/>
        <xdr:cNvSpPr txBox="1"/>
      </xdr:nvSpPr>
      <xdr:spPr>
        <a:xfrm>
          <a:off x="4787899" y="4213225"/>
          <a:ext cx="354328" cy="252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900">
              <a:latin typeface="Marianne" panose="02000000000000000000" pitchFamily="50" charset="0"/>
            </a:rPr>
            <a:t>0,4</a:t>
          </a:r>
        </a:p>
      </xdr:txBody>
    </xdr:sp>
    <xdr:clientData/>
  </xdr:oneCellAnchor>
  <xdr:twoCellAnchor>
    <xdr:from>
      <xdr:col>3</xdr:col>
      <xdr:colOff>504825</xdr:colOff>
      <xdr:row>54</xdr:row>
      <xdr:rowOff>19050</xdr:rowOff>
    </xdr:from>
    <xdr:to>
      <xdr:col>8</xdr:col>
      <xdr:colOff>457201</xdr:colOff>
      <xdr:row>65</xdr:row>
      <xdr:rowOff>23813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3" name="Graphique 1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 graphique n’est pas disponible dans votre version d’Excel.
La modification de cette forme ou l’enregistrement de ce classeur dans un autre format de fichier endommagera le graphique de façon irréparable.</a:t>
              </a:r>
            </a:p>
          </xdr:txBody>
        </xdr:sp>
      </mc:Fallback>
    </mc:AlternateContent>
    <xdr:clientData/>
  </xdr:twoCellAnchor>
  <xdr:oneCellAnchor>
    <xdr:from>
      <xdr:col>0</xdr:col>
      <xdr:colOff>1978026</xdr:colOff>
      <xdr:row>20</xdr:row>
      <xdr:rowOff>134937</xdr:rowOff>
    </xdr:from>
    <xdr:ext cx="322524" cy="252441"/>
    <xdr:sp macro="" textlink="">
      <xdr:nvSpPr>
        <xdr:cNvPr id="14" name="ZoneTexte 13"/>
        <xdr:cNvSpPr txBox="1"/>
      </xdr:nvSpPr>
      <xdr:spPr>
        <a:xfrm>
          <a:off x="1978026" y="3944937"/>
          <a:ext cx="322524" cy="252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900">
              <a:latin typeface="Marianne" panose="02000000000000000000" pitchFamily="50" charset="0"/>
            </a:rPr>
            <a:t>1,1</a:t>
          </a:r>
        </a:p>
      </xdr:txBody>
    </xdr:sp>
    <xdr:clientData/>
  </xdr:oneCellAnchor>
  <xdr:oneCellAnchor>
    <xdr:from>
      <xdr:col>3</xdr:col>
      <xdr:colOff>447675</xdr:colOff>
      <xdr:row>21</xdr:row>
      <xdr:rowOff>95250</xdr:rowOff>
    </xdr:from>
    <xdr:ext cx="184731" cy="264560"/>
    <xdr:sp macro="" textlink="">
      <xdr:nvSpPr>
        <xdr:cNvPr id="15" name="ZoneTexte 14"/>
        <xdr:cNvSpPr txBox="1"/>
      </xdr:nvSpPr>
      <xdr:spPr>
        <a:xfrm>
          <a:off x="4029075" y="259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0</xdr:col>
      <xdr:colOff>476251</xdr:colOff>
      <xdr:row>13</xdr:row>
      <xdr:rowOff>138112</xdr:rowOff>
    </xdr:from>
    <xdr:ext cx="705706" cy="270202"/>
    <xdr:sp macro="" textlink="">
      <xdr:nvSpPr>
        <xdr:cNvPr id="16" name="ZoneTexte 15"/>
        <xdr:cNvSpPr txBox="1"/>
      </xdr:nvSpPr>
      <xdr:spPr>
        <a:xfrm>
          <a:off x="476251" y="2614612"/>
          <a:ext cx="705706" cy="2702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000" b="1">
              <a:latin typeface="Marianne" panose="02000000000000000000" pitchFamily="50" charset="0"/>
            </a:rPr>
            <a:t>Irrigants</a:t>
          </a:r>
        </a:p>
      </xdr:txBody>
    </xdr:sp>
    <xdr:clientData/>
  </xdr:oneCellAnchor>
  <xdr:oneCellAnchor>
    <xdr:from>
      <xdr:col>3</xdr:col>
      <xdr:colOff>739774</xdr:colOff>
      <xdr:row>13</xdr:row>
      <xdr:rowOff>152400</xdr:rowOff>
    </xdr:from>
    <xdr:ext cx="999633" cy="270202"/>
    <xdr:sp macro="" textlink="">
      <xdr:nvSpPr>
        <xdr:cNvPr id="17" name="ZoneTexte 16"/>
        <xdr:cNvSpPr txBox="1"/>
      </xdr:nvSpPr>
      <xdr:spPr>
        <a:xfrm>
          <a:off x="4321174" y="2628900"/>
          <a:ext cx="999633" cy="2702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000" b="1">
              <a:latin typeface="Marianne" panose="02000000000000000000" pitchFamily="50" charset="0"/>
            </a:rPr>
            <a:t>Non irrigants</a:t>
          </a:r>
        </a:p>
      </xdr:txBody>
    </xdr:sp>
    <xdr:clientData/>
  </xdr:oneCellAnchor>
  <xdr:twoCellAnchor editAs="oneCell">
    <xdr:from>
      <xdr:col>6</xdr:col>
      <xdr:colOff>0</xdr:colOff>
      <xdr:row>0</xdr:row>
      <xdr:rowOff>0</xdr:rowOff>
    </xdr:from>
    <xdr:to>
      <xdr:col>7</xdr:col>
      <xdr:colOff>571500</xdr:colOff>
      <xdr:row>4</xdr:row>
      <xdr:rowOff>185245</xdr:rowOff>
    </xdr:to>
    <xdr:pic>
      <xdr:nvPicPr>
        <xdr:cNvPr id="18" name="Image 3" descr="Ministère de l’Agriculture et de la Souveraineté alimentaire.sv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0"/>
          <a:ext cx="1333500" cy="947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0</xdr:rowOff>
    </xdr:from>
    <xdr:to>
      <xdr:col>8</xdr:col>
      <xdr:colOff>571500</xdr:colOff>
      <xdr:row>4</xdr:row>
      <xdr:rowOff>185245</xdr:rowOff>
    </xdr:to>
    <xdr:pic>
      <xdr:nvPicPr>
        <xdr:cNvPr id="2" name="Image 3" descr="Ministère de l’Agriculture et de la Souveraineté alimentaire.sv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0"/>
          <a:ext cx="1333500" cy="947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12</xdr:row>
      <xdr:rowOff>47625</xdr:rowOff>
    </xdr:from>
    <xdr:to>
      <xdr:col>7</xdr:col>
      <xdr:colOff>685800</xdr:colOff>
      <xdr:row>31</xdr:row>
      <xdr:rowOff>66675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0</xdr:row>
      <xdr:rowOff>0</xdr:rowOff>
    </xdr:from>
    <xdr:to>
      <xdr:col>8</xdr:col>
      <xdr:colOff>571500</xdr:colOff>
      <xdr:row>4</xdr:row>
      <xdr:rowOff>185245</xdr:rowOff>
    </xdr:to>
    <xdr:pic>
      <xdr:nvPicPr>
        <xdr:cNvPr id="3" name="Image 3" descr="Ministère de l’Agriculture et de la Souveraineté alimentaire.sv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0"/>
          <a:ext cx="1333500" cy="947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11</xdr:row>
      <xdr:rowOff>180975</xdr:rowOff>
    </xdr:from>
    <xdr:to>
      <xdr:col>7</xdr:col>
      <xdr:colOff>228600</xdr:colOff>
      <xdr:row>29</xdr:row>
      <xdr:rowOff>28575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19050</xdr:colOff>
      <xdr:row>11</xdr:row>
      <xdr:rowOff>152400</xdr:rowOff>
    </xdr:from>
    <xdr:to>
      <xdr:col>14</xdr:col>
      <xdr:colOff>542925</xdr:colOff>
      <xdr:row>29</xdr:row>
      <xdr:rowOff>0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571500</xdr:colOff>
      <xdr:row>4</xdr:row>
      <xdr:rowOff>185245</xdr:rowOff>
    </xdr:to>
    <xdr:pic>
      <xdr:nvPicPr>
        <xdr:cNvPr id="6" name="Image 3" descr="Ministère de l’Agriculture et de la Souveraineté alimentaire.sv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0"/>
          <a:ext cx="1333500" cy="947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12</xdr:row>
      <xdr:rowOff>123824</xdr:rowOff>
    </xdr:from>
    <xdr:to>
      <xdr:col>5</xdr:col>
      <xdr:colOff>390526</xdr:colOff>
      <xdr:row>27</xdr:row>
      <xdr:rowOff>100011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733426</xdr:colOff>
      <xdr:row>12</xdr:row>
      <xdr:rowOff>104775</xdr:rowOff>
    </xdr:from>
    <xdr:to>
      <xdr:col>11</xdr:col>
      <xdr:colOff>571500</xdr:colOff>
      <xdr:row>26</xdr:row>
      <xdr:rowOff>161925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0</xdr:colOff>
      <xdr:row>0</xdr:row>
      <xdr:rowOff>0</xdr:rowOff>
    </xdr:from>
    <xdr:to>
      <xdr:col>8</xdr:col>
      <xdr:colOff>571500</xdr:colOff>
      <xdr:row>4</xdr:row>
      <xdr:rowOff>185245</xdr:rowOff>
    </xdr:to>
    <xdr:pic>
      <xdr:nvPicPr>
        <xdr:cNvPr id="5" name="Image 3" descr="Ministère de l’Agriculture et de la Souveraineté alimentaire.sv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0" y="0"/>
          <a:ext cx="1333500" cy="947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6</xdr:col>
      <xdr:colOff>466725</xdr:colOff>
      <xdr:row>4</xdr:row>
      <xdr:rowOff>185245</xdr:rowOff>
    </xdr:to>
    <xdr:pic>
      <xdr:nvPicPr>
        <xdr:cNvPr id="2" name="Image 3" descr="Ministère de l’Agriculture et de la Souveraineté alimentaire.sv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0"/>
          <a:ext cx="1333500" cy="947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428625</xdr:colOff>
      <xdr:row>11</xdr:row>
      <xdr:rowOff>85725</xdr:rowOff>
    </xdr:from>
    <xdr:to>
      <xdr:col>8</xdr:col>
      <xdr:colOff>657228</xdr:colOff>
      <xdr:row>27</xdr:row>
      <xdr:rowOff>180975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0</xdr:colOff>
      <xdr:row>0</xdr:row>
      <xdr:rowOff>0</xdr:rowOff>
    </xdr:from>
    <xdr:to>
      <xdr:col>6</xdr:col>
      <xdr:colOff>571500</xdr:colOff>
      <xdr:row>4</xdr:row>
      <xdr:rowOff>185245</xdr:rowOff>
    </xdr:to>
    <xdr:pic>
      <xdr:nvPicPr>
        <xdr:cNvPr id="3" name="Image 3" descr="Ministère de l’Agriculture et de la Souveraineté alimentaire.sv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0"/>
          <a:ext cx="1333500" cy="947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752475</xdr:colOff>
      <xdr:row>11</xdr:row>
      <xdr:rowOff>285750</xdr:rowOff>
    </xdr:from>
    <xdr:to>
      <xdr:col>6</xdr:col>
      <xdr:colOff>752475</xdr:colOff>
      <xdr:row>24</xdr:row>
      <xdr:rowOff>47625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638175</xdr:colOff>
      <xdr:row>11</xdr:row>
      <xdr:rowOff>105834</xdr:rowOff>
    </xdr:from>
    <xdr:to>
      <xdr:col>14</xdr:col>
      <xdr:colOff>533399</xdr:colOff>
      <xdr:row>25</xdr:row>
      <xdr:rowOff>116417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571500</xdr:colOff>
      <xdr:row>4</xdr:row>
      <xdr:rowOff>185245</xdr:rowOff>
    </xdr:to>
    <xdr:pic>
      <xdr:nvPicPr>
        <xdr:cNvPr id="4" name="Image 3" descr="Ministère de l’Agriculture et de la Souveraineté alimentaire.sv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3250" y="0"/>
          <a:ext cx="1333500" cy="947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47626</xdr:rowOff>
    </xdr:from>
    <xdr:to>
      <xdr:col>8</xdr:col>
      <xdr:colOff>266700</xdr:colOff>
      <xdr:row>26</xdr:row>
      <xdr:rowOff>161926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6</xdr:col>
      <xdr:colOff>758824</xdr:colOff>
      <xdr:row>22</xdr:row>
      <xdr:rowOff>124885</xdr:rowOff>
    </xdr:from>
    <xdr:ext cx="462691" cy="270202"/>
    <xdr:sp macro="" textlink="">
      <xdr:nvSpPr>
        <xdr:cNvPr id="3" name="ZoneTexte 2"/>
        <xdr:cNvSpPr txBox="1"/>
      </xdr:nvSpPr>
      <xdr:spPr>
        <a:xfrm>
          <a:off x="6026149" y="5135035"/>
          <a:ext cx="462691" cy="2702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000">
              <a:solidFill>
                <a:schemeClr val="accent2"/>
              </a:solidFill>
              <a:latin typeface="Marianne" panose="02000000000000000000" pitchFamily="50" charset="0"/>
            </a:rPr>
            <a:t>COP</a:t>
          </a:r>
        </a:p>
      </xdr:txBody>
    </xdr:sp>
    <xdr:clientData/>
  </xdr:oneCellAnchor>
  <xdr:twoCellAnchor editAs="oneCell">
    <xdr:from>
      <xdr:col>6</xdr:col>
      <xdr:colOff>638175</xdr:colOff>
      <xdr:row>0</xdr:row>
      <xdr:rowOff>0</xdr:rowOff>
    </xdr:from>
    <xdr:to>
      <xdr:col>8</xdr:col>
      <xdr:colOff>447675</xdr:colOff>
      <xdr:row>4</xdr:row>
      <xdr:rowOff>185245</xdr:rowOff>
    </xdr:to>
    <xdr:pic>
      <xdr:nvPicPr>
        <xdr:cNvPr id="4" name="Image 3" descr="Ministère de l’Agriculture et de la Souveraineté alimentaire.sv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0" y="0"/>
          <a:ext cx="1333500" cy="947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11</xdr:row>
      <xdr:rowOff>152400</xdr:rowOff>
    </xdr:from>
    <xdr:to>
      <xdr:col>4</xdr:col>
      <xdr:colOff>647700</xdr:colOff>
      <xdr:row>28</xdr:row>
      <xdr:rowOff>95250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714374</xdr:colOff>
      <xdr:row>12</xdr:row>
      <xdr:rowOff>47625</xdr:rowOff>
    </xdr:from>
    <xdr:to>
      <xdr:col>13</xdr:col>
      <xdr:colOff>47623</xdr:colOff>
      <xdr:row>28</xdr:row>
      <xdr:rowOff>95251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</xdr:col>
      <xdr:colOff>709084</xdr:colOff>
      <xdr:row>0</xdr:row>
      <xdr:rowOff>10584</xdr:rowOff>
    </xdr:from>
    <xdr:to>
      <xdr:col>5</xdr:col>
      <xdr:colOff>518584</xdr:colOff>
      <xdr:row>5</xdr:row>
      <xdr:rowOff>5329</xdr:rowOff>
    </xdr:to>
    <xdr:pic>
      <xdr:nvPicPr>
        <xdr:cNvPr id="4" name="Image 3" descr="Ministère de l’Agriculture et de la Souveraineté alimentaire.sv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9584" y="10584"/>
          <a:ext cx="1333500" cy="947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0.10562</cdr:x>
      <cdr:y>0.17221</cdr:y>
    </cdr:from>
    <cdr:to>
      <cdr:x>0.17945</cdr:x>
      <cdr:y>0.23996</cdr:y>
    </cdr:to>
    <cdr:sp macro="" textlink="">
      <cdr:nvSpPr>
        <cdr:cNvPr id="4" name="ZoneTexte 1"/>
        <cdr:cNvSpPr txBox="1"/>
      </cdr:nvSpPr>
      <cdr:spPr>
        <a:xfrm xmlns:a="http://schemas.openxmlformats.org/drawingml/2006/main">
          <a:off x="695157" y="652838"/>
          <a:ext cx="485932" cy="2568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000" b="1">
              <a:solidFill>
                <a:schemeClr val="bg2">
                  <a:lumMod val="25000"/>
                </a:schemeClr>
              </a:solidFill>
              <a:latin typeface="Marianne" panose="02000000000000000000" pitchFamily="50" charset="0"/>
            </a:rPr>
            <a:t>1,13</a:t>
          </a:r>
          <a:r>
            <a:rPr lang="fr-FR" sz="1000" b="1" baseline="0">
              <a:solidFill>
                <a:schemeClr val="bg2">
                  <a:lumMod val="25000"/>
                </a:schemeClr>
              </a:solidFill>
              <a:latin typeface="Marianne" panose="02000000000000000000" pitchFamily="50" charset="0"/>
            </a:rPr>
            <a:t> </a:t>
          </a:r>
          <a:r>
            <a:rPr lang="fr-FR" sz="1100" b="1">
              <a:solidFill>
                <a:schemeClr val="bg2">
                  <a:lumMod val="25000"/>
                </a:schemeClr>
              </a:solidFill>
            </a:rPr>
            <a:t> </a:t>
          </a:r>
        </a:p>
      </cdr:txBody>
    </cdr:sp>
  </cdr:relSizeAnchor>
  <cdr:relSizeAnchor xmlns:cdr="http://schemas.openxmlformats.org/drawingml/2006/chartDrawing">
    <cdr:from>
      <cdr:x>0.2308</cdr:x>
      <cdr:y>0.16763</cdr:y>
    </cdr:from>
    <cdr:to>
      <cdr:x>0.3068</cdr:x>
      <cdr:y>0.23378</cdr:y>
    </cdr:to>
    <cdr:sp macro="" textlink="">
      <cdr:nvSpPr>
        <cdr:cNvPr id="5" name="ZoneTexte 1"/>
        <cdr:cNvSpPr txBox="1"/>
      </cdr:nvSpPr>
      <cdr:spPr>
        <a:xfrm xmlns:a="http://schemas.openxmlformats.org/drawingml/2006/main">
          <a:off x="1519064" y="635484"/>
          <a:ext cx="500214" cy="2507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000" b="1">
              <a:solidFill>
                <a:schemeClr val="bg2">
                  <a:lumMod val="25000"/>
                </a:schemeClr>
              </a:solidFill>
              <a:latin typeface="Marianne" panose="02000000000000000000" pitchFamily="50" charset="0"/>
            </a:rPr>
            <a:t>2,74 </a:t>
          </a:r>
        </a:p>
      </cdr:txBody>
    </cdr:sp>
  </cdr:relSizeAnchor>
  <cdr:relSizeAnchor xmlns:cdr="http://schemas.openxmlformats.org/drawingml/2006/chartDrawing">
    <cdr:from>
      <cdr:x>0.36033</cdr:x>
      <cdr:y>0.16788</cdr:y>
    </cdr:from>
    <cdr:to>
      <cdr:x>0.43271</cdr:x>
      <cdr:y>0.23626</cdr:y>
    </cdr:to>
    <cdr:sp macro="" textlink="">
      <cdr:nvSpPr>
        <cdr:cNvPr id="6" name="ZoneTexte 1"/>
        <cdr:cNvSpPr txBox="1"/>
      </cdr:nvSpPr>
      <cdr:spPr>
        <a:xfrm xmlns:a="http://schemas.openxmlformats.org/drawingml/2006/main">
          <a:off x="2371582" y="636441"/>
          <a:ext cx="476389" cy="259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000" b="1">
              <a:solidFill>
                <a:schemeClr val="bg2">
                  <a:lumMod val="25000"/>
                </a:schemeClr>
              </a:solidFill>
              <a:latin typeface="Marianne" panose="02000000000000000000" pitchFamily="50" charset="0"/>
            </a:rPr>
            <a:t>3,87</a:t>
          </a:r>
          <a:r>
            <a:rPr lang="fr-FR" sz="1000" b="1" baseline="0">
              <a:solidFill>
                <a:schemeClr val="bg2">
                  <a:lumMod val="25000"/>
                </a:schemeClr>
              </a:solidFill>
              <a:latin typeface="Marianne" panose="02000000000000000000" pitchFamily="50" charset="0"/>
            </a:rPr>
            <a:t> </a:t>
          </a:r>
          <a:endParaRPr lang="fr-FR" sz="1000" b="1">
            <a:solidFill>
              <a:schemeClr val="bg2">
                <a:lumMod val="25000"/>
              </a:schemeClr>
            </a:solidFill>
            <a:latin typeface="Marianne" panose="02000000000000000000" pitchFamily="50" charset="0"/>
          </a:endParaRPr>
        </a:p>
      </cdr:txBody>
    </cdr:sp>
  </cdr:relSizeAnchor>
  <cdr:relSizeAnchor xmlns:cdr="http://schemas.openxmlformats.org/drawingml/2006/chartDrawing">
    <cdr:from>
      <cdr:x>0.46685</cdr:x>
      <cdr:y>0.17266</cdr:y>
    </cdr:from>
    <cdr:to>
      <cdr:x>0.67209</cdr:x>
      <cdr:y>0.2256</cdr:y>
    </cdr:to>
    <cdr:sp macro="" textlink="">
      <cdr:nvSpPr>
        <cdr:cNvPr id="7" name="ZoneTexte 1"/>
        <cdr:cNvSpPr txBox="1"/>
      </cdr:nvSpPr>
      <cdr:spPr>
        <a:xfrm xmlns:a="http://schemas.openxmlformats.org/drawingml/2006/main">
          <a:off x="3072695" y="654534"/>
          <a:ext cx="1350843" cy="2006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000" b="1">
              <a:solidFill>
                <a:schemeClr val="bg2">
                  <a:lumMod val="25000"/>
                </a:schemeClr>
              </a:solidFill>
              <a:latin typeface="Marianne" panose="02000000000000000000" pitchFamily="50" charset="0"/>
            </a:rPr>
            <a:t>SAU (millions</a:t>
          </a:r>
          <a:r>
            <a:rPr lang="fr-FR" sz="1000" b="1" baseline="0">
              <a:solidFill>
                <a:schemeClr val="bg2">
                  <a:lumMod val="25000"/>
                </a:schemeClr>
              </a:solidFill>
              <a:latin typeface="Marianne" panose="02000000000000000000" pitchFamily="50" charset="0"/>
            </a:rPr>
            <a:t> ha) </a:t>
          </a:r>
          <a:endParaRPr lang="fr-FR" sz="1000" b="1">
            <a:solidFill>
              <a:schemeClr val="bg2">
                <a:lumMod val="25000"/>
              </a:schemeClr>
            </a:solidFill>
            <a:latin typeface="Marianne" panose="02000000000000000000" pitchFamily="50" charset="0"/>
          </a:endParaRPr>
        </a:p>
      </cdr:txBody>
    </cdr:sp>
  </cdr:relSizeAnchor>
  <cdr:relSizeAnchor xmlns:cdr="http://schemas.openxmlformats.org/drawingml/2006/chartDrawing">
    <cdr:from>
      <cdr:x>0.46845</cdr:x>
      <cdr:y>0.69188</cdr:y>
    </cdr:from>
    <cdr:to>
      <cdr:x>0.83502</cdr:x>
      <cdr:y>0.99155</cdr:y>
    </cdr:to>
    <cdr:sp macro="" textlink="">
      <cdr:nvSpPr>
        <cdr:cNvPr id="3" name="Rectangle à coins arrondis 2"/>
        <cdr:cNvSpPr/>
      </cdr:nvSpPr>
      <cdr:spPr>
        <a:xfrm xmlns:a="http://schemas.openxmlformats.org/drawingml/2006/main">
          <a:off x="3083232" y="2339505"/>
          <a:ext cx="2412682" cy="101329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solidFill>
            <a:schemeClr val="accent2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0.46707</cdr:x>
      <cdr:y>0.55775</cdr:y>
    </cdr:from>
    <cdr:to>
      <cdr:x>0.83502</cdr:x>
      <cdr:y>0.67887</cdr:y>
    </cdr:to>
    <cdr:sp macro="" textlink="">
      <cdr:nvSpPr>
        <cdr:cNvPr id="8" name="Rectangle à coins arrondis 7"/>
        <cdr:cNvSpPr/>
      </cdr:nvSpPr>
      <cdr:spPr>
        <a:xfrm xmlns:a="http://schemas.openxmlformats.org/drawingml/2006/main">
          <a:off x="3074150" y="1885948"/>
          <a:ext cx="2421764" cy="409575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solidFill>
            <a:srgbClr val="00CC99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>
            <a:solidFill>
              <a:srgbClr val="00CC99"/>
            </a:solidFill>
          </a:endParaRPr>
        </a:p>
      </cdr:txBody>
    </cdr:sp>
  </cdr:relSizeAnchor>
  <cdr:relSizeAnchor xmlns:cdr="http://schemas.openxmlformats.org/drawingml/2006/chartDrawing">
    <cdr:from>
      <cdr:x>0.83936</cdr:x>
      <cdr:y>0.57769</cdr:y>
    </cdr:from>
    <cdr:to>
      <cdr:x>0.98655</cdr:x>
      <cdr:y>0.68405</cdr:y>
    </cdr:to>
    <cdr:sp macro="" textlink="">
      <cdr:nvSpPr>
        <cdr:cNvPr id="9" name="ZoneTexte 1"/>
        <cdr:cNvSpPr txBox="1"/>
      </cdr:nvSpPr>
      <cdr:spPr>
        <a:xfrm xmlns:a="http://schemas.openxmlformats.org/drawingml/2006/main">
          <a:off x="5524500" y="2240742"/>
          <a:ext cx="968738" cy="412549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900" b="0">
              <a:solidFill>
                <a:srgbClr val="00CC99"/>
              </a:solidFill>
              <a:latin typeface="Marianne" panose="02000000000000000000" pitchFamily="50" charset="0"/>
            </a:rPr>
            <a:t>surfaces fourragères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57150</xdr:colOff>
      <xdr:row>10</xdr:row>
      <xdr:rowOff>109008</xdr:rowOff>
    </xdr:from>
    <xdr:to>
      <xdr:col>15</xdr:col>
      <xdr:colOff>723900</xdr:colOff>
      <xdr:row>32</xdr:row>
      <xdr:rowOff>10582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759885</xdr:colOff>
      <xdr:row>13</xdr:row>
      <xdr:rowOff>48683</xdr:rowOff>
    </xdr:from>
    <xdr:to>
      <xdr:col>8</xdr:col>
      <xdr:colOff>334433</xdr:colOff>
      <xdr:row>30</xdr:row>
      <xdr:rowOff>69850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857250</xdr:colOff>
      <xdr:row>11</xdr:row>
      <xdr:rowOff>74083</xdr:rowOff>
    </xdr:from>
    <xdr:to>
      <xdr:col>5</xdr:col>
      <xdr:colOff>539750</xdr:colOff>
      <xdr:row>32</xdr:row>
      <xdr:rowOff>31750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642409</xdr:colOff>
      <xdr:row>11</xdr:row>
      <xdr:rowOff>10584</xdr:rowOff>
    </xdr:from>
    <xdr:to>
      <xdr:col>1</xdr:col>
      <xdr:colOff>656166</xdr:colOff>
      <xdr:row>30</xdr:row>
      <xdr:rowOff>17993</xdr:rowOff>
    </xdr:to>
    <xdr:cxnSp macro="">
      <xdr:nvCxnSpPr>
        <xdr:cNvPr id="7" name="Connecteur droit 6"/>
        <xdr:cNvCxnSpPr/>
      </xdr:nvCxnSpPr>
      <xdr:spPr>
        <a:xfrm flipH="1">
          <a:off x="3637492" y="2106084"/>
          <a:ext cx="13757" cy="3626909"/>
        </a:xfrm>
        <a:prstGeom prst="line">
          <a:avLst/>
        </a:prstGeom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105833</xdr:colOff>
      <xdr:row>0</xdr:row>
      <xdr:rowOff>0</xdr:rowOff>
    </xdr:from>
    <xdr:to>
      <xdr:col>6</xdr:col>
      <xdr:colOff>677333</xdr:colOff>
      <xdr:row>4</xdr:row>
      <xdr:rowOff>185245</xdr:rowOff>
    </xdr:to>
    <xdr:pic>
      <xdr:nvPicPr>
        <xdr:cNvPr id="6" name="Image 3" descr="Ministère de l’Agriculture et de la Souveraineté alimentaire.sv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8916" y="0"/>
          <a:ext cx="1333500" cy="947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0.09665</cdr:x>
      <cdr:y>0.02767</cdr:y>
    </cdr:from>
    <cdr:to>
      <cdr:x>0.25279</cdr:x>
      <cdr:y>0.10672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495300" y="100013"/>
          <a:ext cx="800100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fr-FR" sz="1100"/>
        </a:p>
      </cdr:txBody>
    </cdr:sp>
  </cdr:relSizeAnchor>
  <cdr:relSizeAnchor xmlns:cdr="http://schemas.openxmlformats.org/drawingml/2006/chartDrawing">
    <cdr:from>
      <cdr:x>0.09294</cdr:x>
      <cdr:y>0.04611</cdr:y>
    </cdr:from>
    <cdr:to>
      <cdr:x>0.24164</cdr:x>
      <cdr:y>0.10672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476250" y="166688"/>
          <a:ext cx="76200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fr-FR" sz="1100"/>
        </a:p>
      </cdr:txBody>
    </cdr:sp>
  </cdr:relSizeAnchor>
  <cdr:relSizeAnchor xmlns:cdr="http://schemas.openxmlformats.org/drawingml/2006/chartDrawing">
    <cdr:from>
      <cdr:x>0.14988</cdr:x>
      <cdr:y>0.03879</cdr:y>
    </cdr:from>
    <cdr:to>
      <cdr:x>0.23973</cdr:x>
      <cdr:y>0.09565</cdr:y>
    </cdr:to>
    <cdr:sp macro="" textlink="">
      <cdr:nvSpPr>
        <cdr:cNvPr id="4" name="ZoneTexte 3"/>
        <cdr:cNvSpPr txBox="1"/>
      </cdr:nvSpPr>
      <cdr:spPr>
        <a:xfrm xmlns:a="http://schemas.openxmlformats.org/drawingml/2006/main">
          <a:off x="833722" y="158751"/>
          <a:ext cx="499778" cy="2327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900" b="1">
              <a:solidFill>
                <a:schemeClr val="bg2">
                  <a:lumMod val="25000"/>
                </a:schemeClr>
              </a:solidFill>
              <a:latin typeface="Marianne" panose="02000000000000000000" pitchFamily="50" charset="0"/>
            </a:rPr>
            <a:t>4</a:t>
          </a:r>
          <a:r>
            <a:rPr lang="fr-FR" sz="1000" b="1">
              <a:solidFill>
                <a:schemeClr val="bg2">
                  <a:lumMod val="25000"/>
                </a:schemeClr>
              </a:solidFill>
              <a:latin typeface="Marianne" panose="02000000000000000000" pitchFamily="50" charset="0"/>
            </a:rPr>
            <a:t>,10</a:t>
          </a:r>
        </a:p>
      </cdr:txBody>
    </cdr:sp>
  </cdr:relSizeAnchor>
  <cdr:relSizeAnchor xmlns:cdr="http://schemas.openxmlformats.org/drawingml/2006/chartDrawing">
    <cdr:from>
      <cdr:x>0.35025</cdr:x>
      <cdr:y>0.03879</cdr:y>
    </cdr:from>
    <cdr:to>
      <cdr:x>0.43493</cdr:x>
      <cdr:y>0.08973</cdr:y>
    </cdr:to>
    <cdr:sp macro="" textlink="">
      <cdr:nvSpPr>
        <cdr:cNvPr id="6" name="ZoneTexte 1"/>
        <cdr:cNvSpPr txBox="1"/>
      </cdr:nvSpPr>
      <cdr:spPr>
        <a:xfrm xmlns:a="http://schemas.openxmlformats.org/drawingml/2006/main">
          <a:off x="1948301" y="158750"/>
          <a:ext cx="471049" cy="2084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000" b="1" i="0">
              <a:solidFill>
                <a:schemeClr val="bg2">
                  <a:lumMod val="25000"/>
                </a:schemeClr>
              </a:solidFill>
              <a:latin typeface="Marianne" panose="02000000000000000000" pitchFamily="50" charset="0"/>
            </a:rPr>
            <a:t>3,94 </a:t>
          </a:r>
        </a:p>
      </cdr:txBody>
    </cdr:sp>
  </cdr:relSizeAnchor>
  <cdr:relSizeAnchor xmlns:cdr="http://schemas.openxmlformats.org/drawingml/2006/chartDrawing">
    <cdr:from>
      <cdr:x>0.55695</cdr:x>
      <cdr:y>0.03726</cdr:y>
    </cdr:from>
    <cdr:to>
      <cdr:x>0.64897</cdr:x>
      <cdr:y>0.08973</cdr:y>
    </cdr:to>
    <cdr:sp macro="" textlink="">
      <cdr:nvSpPr>
        <cdr:cNvPr id="7" name="ZoneTexte 1"/>
        <cdr:cNvSpPr txBox="1"/>
      </cdr:nvSpPr>
      <cdr:spPr>
        <a:xfrm xmlns:a="http://schemas.openxmlformats.org/drawingml/2006/main">
          <a:off x="3098089" y="152488"/>
          <a:ext cx="511885" cy="2147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000" b="1">
              <a:solidFill>
                <a:schemeClr val="bg2">
                  <a:lumMod val="25000"/>
                </a:schemeClr>
              </a:solidFill>
              <a:latin typeface="Marianne" panose="02000000000000000000" pitchFamily="50" charset="0"/>
            </a:rPr>
            <a:t>3,87</a:t>
          </a:r>
        </a:p>
      </cdr:txBody>
    </cdr:sp>
  </cdr:relSizeAnchor>
  <cdr:relSizeAnchor xmlns:cdr="http://schemas.openxmlformats.org/drawingml/2006/chartDrawing">
    <cdr:from>
      <cdr:x>0.64768</cdr:x>
      <cdr:y>0.04125</cdr:y>
    </cdr:from>
    <cdr:to>
      <cdr:x>0.89525</cdr:x>
      <cdr:y>0.10976</cdr:y>
    </cdr:to>
    <cdr:sp macro="" textlink="">
      <cdr:nvSpPr>
        <cdr:cNvPr id="8" name="ZoneTexte 1"/>
        <cdr:cNvSpPr txBox="1"/>
      </cdr:nvSpPr>
      <cdr:spPr>
        <a:xfrm xmlns:a="http://schemas.openxmlformats.org/drawingml/2006/main">
          <a:off x="4122339" y="168827"/>
          <a:ext cx="1575738" cy="2803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000" b="1">
              <a:solidFill>
                <a:schemeClr val="bg2">
                  <a:lumMod val="25000"/>
                </a:schemeClr>
              </a:solidFill>
              <a:latin typeface="Marianne" panose="02000000000000000000" pitchFamily="50" charset="0"/>
            </a:rPr>
            <a:t>SAU (millions ha)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0.02275</cdr:x>
      <cdr:y>0.02597</cdr:y>
    </cdr:from>
    <cdr:to>
      <cdr:x>0.31045</cdr:x>
      <cdr:y>0.10073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42334" y="84666"/>
          <a:ext cx="535280" cy="2436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FR" sz="900">
              <a:latin typeface="Marianne" panose="02000000000000000000" pitchFamily="50" charset="0"/>
            </a:rPr>
            <a:t>protéagineux et</a:t>
          </a:r>
          <a:r>
            <a:rPr lang="fr-FR" sz="900" baseline="0">
              <a:latin typeface="Marianne" panose="02000000000000000000" pitchFamily="50" charset="0"/>
            </a:rPr>
            <a:t> légumes secs</a:t>
          </a:r>
          <a:endParaRPr lang="fr-FR" sz="900">
            <a:latin typeface="Marianne" panose="02000000000000000000" pitchFamily="50" charset="0"/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0.20292</cdr:x>
      <cdr:y>0.10142</cdr:y>
    </cdr:from>
    <cdr:to>
      <cdr:x>0.35877</cdr:x>
      <cdr:y>0.1934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1190625" y="409575"/>
          <a:ext cx="914400" cy="3714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fr-FR" sz="1100"/>
        </a:p>
      </cdr:txBody>
    </cdr:sp>
  </cdr:relSizeAnchor>
  <cdr:relSizeAnchor xmlns:cdr="http://schemas.openxmlformats.org/drawingml/2006/chartDrawing">
    <cdr:from>
      <cdr:x>0.38357</cdr:x>
      <cdr:y>0.11884</cdr:y>
    </cdr:from>
    <cdr:to>
      <cdr:x>0.48995</cdr:x>
      <cdr:y>0.1799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1949734" y="386112"/>
          <a:ext cx="540748" cy="1983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FR" sz="900">
              <a:latin typeface="Marianne" panose="02000000000000000000" pitchFamily="50" charset="0"/>
            </a:rPr>
            <a:t>fruits</a:t>
          </a:r>
        </a:p>
      </cdr:txBody>
    </cdr:sp>
  </cdr:relSizeAnchor>
  <cdr:relSizeAnchor xmlns:cdr="http://schemas.openxmlformats.org/drawingml/2006/chartDrawing">
    <cdr:from>
      <cdr:x>0.3538</cdr:x>
      <cdr:y>0.03866</cdr:y>
    </cdr:from>
    <cdr:to>
      <cdr:x>0.44295</cdr:x>
      <cdr:y>0.08862</cdr:y>
    </cdr:to>
    <cdr:sp macro="" textlink="">
      <cdr:nvSpPr>
        <cdr:cNvPr id="4" name="ZoneTexte 1"/>
        <cdr:cNvSpPr txBox="1"/>
      </cdr:nvSpPr>
      <cdr:spPr>
        <a:xfrm xmlns:a="http://schemas.openxmlformats.org/drawingml/2006/main">
          <a:off x="1798446" y="125610"/>
          <a:ext cx="453165" cy="1623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900">
              <a:latin typeface="Marianne" panose="02000000000000000000" pitchFamily="50" charset="0"/>
            </a:rPr>
            <a:t>vignes</a:t>
          </a:r>
        </a:p>
      </cdr:txBody>
    </cdr:sp>
  </cdr:relSizeAnchor>
  <cdr:relSizeAnchor xmlns:cdr="http://schemas.openxmlformats.org/drawingml/2006/chartDrawing">
    <cdr:from>
      <cdr:x>0.08041</cdr:x>
      <cdr:y>0.23149</cdr:y>
    </cdr:from>
    <cdr:to>
      <cdr:x>0.34534</cdr:x>
      <cdr:y>0.26302</cdr:y>
    </cdr:to>
    <cdr:sp macro="" textlink="">
      <cdr:nvSpPr>
        <cdr:cNvPr id="5" name="ZoneTexte 1"/>
        <cdr:cNvSpPr txBox="1"/>
      </cdr:nvSpPr>
      <cdr:spPr>
        <a:xfrm xmlns:a="http://schemas.openxmlformats.org/drawingml/2006/main">
          <a:off x="408728" y="752139"/>
          <a:ext cx="1346686" cy="1024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900">
              <a:latin typeface="Marianne" panose="02000000000000000000" pitchFamily="50" charset="0"/>
            </a:rPr>
            <a:t>légumes et</a:t>
          </a:r>
          <a:r>
            <a:rPr lang="fr-FR" sz="900" baseline="0">
              <a:latin typeface="Marianne" panose="02000000000000000000" pitchFamily="50" charset="0"/>
            </a:rPr>
            <a:t> pommes de terre</a:t>
          </a:r>
          <a:endParaRPr lang="fr-FR" sz="900">
            <a:latin typeface="Marianne" panose="02000000000000000000" pitchFamily="50" charset="0"/>
          </a:endParaRPr>
        </a:p>
      </cdr:txBody>
    </cdr:sp>
  </cdr:relSizeAnchor>
  <cdr:relSizeAnchor xmlns:cdr="http://schemas.openxmlformats.org/drawingml/2006/chartDrawing">
    <cdr:from>
      <cdr:x>0.32092</cdr:x>
      <cdr:y>0.35027</cdr:y>
    </cdr:from>
    <cdr:to>
      <cdr:x>0.33163</cdr:x>
      <cdr:y>0.39148</cdr:y>
    </cdr:to>
    <cdr:sp macro="" textlink="">
      <cdr:nvSpPr>
        <cdr:cNvPr id="6" name="ZoneTexte 1"/>
        <cdr:cNvSpPr txBox="1"/>
      </cdr:nvSpPr>
      <cdr:spPr>
        <a:xfrm xmlns:a="http://schemas.openxmlformats.org/drawingml/2006/main" flipH="1">
          <a:off x="1369775" y="1079500"/>
          <a:ext cx="45719" cy="127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900">
              <a:latin typeface="Marianne" panose="02000000000000000000" pitchFamily="50" charset="0"/>
            </a:rPr>
            <a:t>oléagineux</a:t>
          </a:r>
        </a:p>
      </cdr:txBody>
    </cdr:sp>
  </cdr:relSizeAnchor>
  <cdr:relSizeAnchor xmlns:cdr="http://schemas.openxmlformats.org/drawingml/2006/chartDrawing">
    <cdr:from>
      <cdr:x>0.49729</cdr:x>
      <cdr:y>0.4579</cdr:y>
    </cdr:from>
    <cdr:to>
      <cdr:x>0.70685</cdr:x>
      <cdr:y>0.4945</cdr:y>
    </cdr:to>
    <cdr:sp macro="" textlink="">
      <cdr:nvSpPr>
        <cdr:cNvPr id="7" name="ZoneTexte 1"/>
        <cdr:cNvSpPr txBox="1"/>
      </cdr:nvSpPr>
      <cdr:spPr>
        <a:xfrm xmlns:a="http://schemas.openxmlformats.org/drawingml/2006/main">
          <a:off x="2212046" y="1915172"/>
          <a:ext cx="932161" cy="1530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900">
              <a:latin typeface="Marianne" panose="02000000000000000000" pitchFamily="50" charset="0"/>
            </a:rPr>
            <a:t>maïs grain et semences</a:t>
          </a:r>
        </a:p>
      </cdr:txBody>
    </cdr:sp>
  </cdr:relSizeAnchor>
  <cdr:relSizeAnchor xmlns:cdr="http://schemas.openxmlformats.org/drawingml/2006/chartDrawing">
    <cdr:from>
      <cdr:x>0.49721</cdr:x>
      <cdr:y>0.56724</cdr:y>
    </cdr:from>
    <cdr:to>
      <cdr:x>0.69211</cdr:x>
      <cdr:y>0.60215</cdr:y>
    </cdr:to>
    <cdr:sp macro="" textlink="">
      <cdr:nvSpPr>
        <cdr:cNvPr id="8" name="ZoneTexte 1"/>
        <cdr:cNvSpPr txBox="1"/>
      </cdr:nvSpPr>
      <cdr:spPr>
        <a:xfrm xmlns:a="http://schemas.openxmlformats.org/drawingml/2006/main">
          <a:off x="2527405" y="1842997"/>
          <a:ext cx="990711" cy="113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900">
              <a:latin typeface="Marianne" panose="02000000000000000000" pitchFamily="50" charset="0"/>
            </a:rPr>
            <a:t>céréales hors maïs</a:t>
          </a:r>
        </a:p>
      </cdr:txBody>
    </cdr:sp>
  </cdr:relSizeAnchor>
  <cdr:relSizeAnchor xmlns:cdr="http://schemas.openxmlformats.org/drawingml/2006/chartDrawing">
    <cdr:from>
      <cdr:x>0.50384</cdr:x>
      <cdr:y>0.68536</cdr:y>
    </cdr:from>
    <cdr:to>
      <cdr:x>0.64825</cdr:x>
      <cdr:y>0.70252</cdr:y>
    </cdr:to>
    <cdr:sp macro="" textlink="">
      <cdr:nvSpPr>
        <cdr:cNvPr id="9" name="ZoneTexte 1"/>
        <cdr:cNvSpPr txBox="1"/>
      </cdr:nvSpPr>
      <cdr:spPr>
        <a:xfrm xmlns:a="http://schemas.openxmlformats.org/drawingml/2006/main">
          <a:off x="2561097" y="2226787"/>
          <a:ext cx="734061" cy="557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900">
              <a:latin typeface="Marianne" panose="02000000000000000000" pitchFamily="50" charset="0"/>
            </a:rPr>
            <a:t>maïs fourrage</a:t>
          </a:r>
        </a:p>
      </cdr:txBody>
    </cdr:sp>
  </cdr:relSizeAnchor>
  <cdr:relSizeAnchor xmlns:cdr="http://schemas.openxmlformats.org/drawingml/2006/chartDrawing">
    <cdr:from>
      <cdr:x>0.49698</cdr:x>
      <cdr:y>0.77045</cdr:y>
    </cdr:from>
    <cdr:to>
      <cdr:x>0.88957</cdr:x>
      <cdr:y>0.81121</cdr:y>
    </cdr:to>
    <cdr:sp macro="" textlink="">
      <cdr:nvSpPr>
        <cdr:cNvPr id="10" name="ZoneTexte 1"/>
        <cdr:cNvSpPr txBox="1"/>
      </cdr:nvSpPr>
      <cdr:spPr>
        <a:xfrm xmlns:a="http://schemas.openxmlformats.org/drawingml/2006/main">
          <a:off x="2526247" y="2503264"/>
          <a:ext cx="1995604" cy="13243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900">
              <a:latin typeface="Marianne" panose="02000000000000000000" pitchFamily="50" charset="0"/>
            </a:rPr>
            <a:t>surfaces</a:t>
          </a:r>
          <a:r>
            <a:rPr lang="fr-FR" sz="900" baseline="0">
              <a:latin typeface="Marianne" panose="02000000000000000000" pitchFamily="50" charset="0"/>
            </a:rPr>
            <a:t> fourragères </a:t>
          </a:r>
        </a:p>
        <a:p xmlns:a="http://schemas.openxmlformats.org/drawingml/2006/main">
          <a:r>
            <a:rPr lang="fr-FR" sz="900" baseline="0">
              <a:latin typeface="Marianne" panose="02000000000000000000" pitchFamily="50" charset="0"/>
            </a:rPr>
            <a:t>hors maïs fourrage</a:t>
          </a:r>
          <a:endParaRPr lang="fr-FR" sz="900">
            <a:latin typeface="Marianne" panose="02000000000000000000" pitchFamily="50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"/>
  <sheetViews>
    <sheetView workbookViewId="0">
      <selection activeCell="E25" sqref="E25"/>
    </sheetView>
  </sheetViews>
  <sheetFormatPr baseColWidth="10" defaultRowHeight="15"/>
  <cols>
    <col min="1" max="1" width="29.5703125" customWidth="1"/>
    <col min="2" max="2" width="16.7109375" customWidth="1"/>
    <col min="3" max="3" width="13.7109375" customWidth="1"/>
    <col min="4" max="4" width="12.5703125" customWidth="1"/>
    <col min="5" max="5" width="10.7109375" customWidth="1"/>
  </cols>
  <sheetData>
    <row r="1" spans="1:5">
      <c r="A1" s="183" t="s">
        <v>314</v>
      </c>
    </row>
    <row r="2" spans="1:5">
      <c r="A2" s="184" t="s">
        <v>315</v>
      </c>
    </row>
    <row r="3" spans="1:5">
      <c r="A3" s="184" t="s">
        <v>316</v>
      </c>
    </row>
    <row r="4" spans="1:5">
      <c r="A4" s="184" t="s">
        <v>439</v>
      </c>
    </row>
    <row r="5" spans="1:5">
      <c r="A5" s="185"/>
    </row>
    <row r="6" spans="1:5">
      <c r="A6" s="186" t="s">
        <v>317</v>
      </c>
    </row>
    <row r="7" spans="1:5">
      <c r="A7" s="186"/>
    </row>
    <row r="9" spans="1:5">
      <c r="A9" s="89" t="s">
        <v>300</v>
      </c>
    </row>
    <row r="10" spans="1:5">
      <c r="A10" s="164" t="s">
        <v>301</v>
      </c>
    </row>
    <row r="11" spans="1:5">
      <c r="A11" s="52" t="s">
        <v>299</v>
      </c>
      <c r="B11" s="76"/>
      <c r="C11" s="76"/>
      <c r="D11" s="76"/>
    </row>
    <row r="12" spans="1:5">
      <c r="A12" s="89"/>
      <c r="B12" s="76"/>
      <c r="C12" s="76"/>
      <c r="D12" s="76"/>
    </row>
    <row r="13" spans="1:5" ht="24" customHeight="1">
      <c r="B13" s="393" t="s">
        <v>0</v>
      </c>
      <c r="C13" s="394"/>
      <c r="D13" s="395"/>
      <c r="E13" s="5"/>
    </row>
    <row r="14" spans="1:5" ht="31.5" customHeight="1">
      <c r="B14" s="7" t="s">
        <v>7</v>
      </c>
      <c r="C14" s="8" t="s">
        <v>8</v>
      </c>
      <c r="D14" s="165" t="s">
        <v>9</v>
      </c>
    </row>
    <row r="15" spans="1:5">
      <c r="A15" s="9" t="s">
        <v>3</v>
      </c>
      <c r="B15" s="10">
        <v>64200</v>
      </c>
      <c r="C15" s="11">
        <v>50778</v>
      </c>
      <c r="D15" s="166">
        <v>13422</v>
      </c>
    </row>
    <row r="16" spans="1:5">
      <c r="A16" s="13" t="s">
        <v>10</v>
      </c>
      <c r="B16" s="14">
        <v>3871872.11</v>
      </c>
      <c r="C16" s="15">
        <v>2741390.29</v>
      </c>
      <c r="D16" s="167">
        <v>1130481.82</v>
      </c>
    </row>
    <row r="17" spans="1:4">
      <c r="A17" s="13" t="s">
        <v>11</v>
      </c>
      <c r="B17" s="14">
        <v>410586.68</v>
      </c>
      <c r="C17" s="16"/>
      <c r="D17" s="167">
        <v>410586.68</v>
      </c>
    </row>
    <row r="18" spans="1:4">
      <c r="A18" s="17" t="s">
        <v>12</v>
      </c>
      <c r="B18" s="18">
        <v>579698.39</v>
      </c>
      <c r="C18" s="19">
        <v>45904.32</v>
      </c>
      <c r="D18" s="168">
        <v>533794.06999999995</v>
      </c>
    </row>
    <row r="20" spans="1:4">
      <c r="A20" t="s">
        <v>302</v>
      </c>
    </row>
  </sheetData>
  <mergeCells count="1">
    <mergeCell ref="B13:D13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1"/>
  <sheetViews>
    <sheetView topLeftCell="A22" zoomScale="90" zoomScaleNormal="90" workbookViewId="0">
      <selection activeCell="B45" sqref="B45"/>
    </sheetView>
  </sheetViews>
  <sheetFormatPr baseColWidth="10" defaultRowHeight="15"/>
  <cols>
    <col min="1" max="1" width="22" customWidth="1"/>
    <col min="2" max="2" width="21.7109375" customWidth="1"/>
    <col min="3" max="3" width="12.5703125" customWidth="1"/>
    <col min="6" max="6" width="16.5703125" customWidth="1"/>
    <col min="7" max="7" width="21.7109375" style="4" customWidth="1"/>
    <col min="8" max="10" width="11.42578125" style="4"/>
    <col min="11" max="11" width="12.7109375" customWidth="1"/>
    <col min="13" max="13" width="12.7109375" customWidth="1"/>
    <col min="14" max="14" width="12.140625" customWidth="1"/>
    <col min="15" max="15" width="14" customWidth="1"/>
    <col min="18" max="18" width="15.28515625" customWidth="1"/>
    <col min="25" max="25" width="26.140625" customWidth="1"/>
  </cols>
  <sheetData>
    <row r="1" spans="1:12">
      <c r="A1" s="183" t="s">
        <v>314</v>
      </c>
      <c r="G1"/>
      <c r="H1"/>
      <c r="I1"/>
      <c r="J1"/>
    </row>
    <row r="2" spans="1:12">
      <c r="A2" s="184" t="s">
        <v>315</v>
      </c>
      <c r="G2"/>
      <c r="H2"/>
      <c r="I2"/>
      <c r="J2"/>
    </row>
    <row r="3" spans="1:12">
      <c r="A3" s="184" t="s">
        <v>316</v>
      </c>
      <c r="G3"/>
      <c r="H3"/>
      <c r="I3"/>
      <c r="J3"/>
    </row>
    <row r="4" spans="1:12">
      <c r="A4" s="184" t="s">
        <v>439</v>
      </c>
      <c r="B4" s="76"/>
      <c r="C4" s="76"/>
      <c r="D4" s="55"/>
      <c r="E4" s="55"/>
      <c r="F4" s="55"/>
      <c r="G4" s="55"/>
      <c r="H4" s="55"/>
      <c r="I4" s="76"/>
      <c r="J4" s="76"/>
    </row>
    <row r="5" spans="1:12" s="76" customFormat="1">
      <c r="A5" s="185"/>
      <c r="D5" s="55"/>
      <c r="E5" s="55"/>
      <c r="F5" s="55"/>
      <c r="G5" s="55"/>
      <c r="H5" s="55"/>
    </row>
    <row r="6" spans="1:12" s="76" customFormat="1">
      <c r="A6" s="186" t="s">
        <v>317</v>
      </c>
      <c r="D6" s="55"/>
      <c r="E6" s="55"/>
      <c r="F6" s="55"/>
      <c r="G6" s="55"/>
      <c r="H6" s="55"/>
    </row>
    <row r="7" spans="1:12">
      <c r="A7" s="186"/>
      <c r="G7"/>
      <c r="H7"/>
      <c r="I7"/>
      <c r="J7"/>
    </row>
    <row r="9" spans="1:12">
      <c r="A9" s="173" t="s">
        <v>343</v>
      </c>
      <c r="L9" s="173" t="s">
        <v>345</v>
      </c>
    </row>
    <row r="10" spans="1:12">
      <c r="A10" s="164" t="s">
        <v>344</v>
      </c>
      <c r="L10" s="164" t="s">
        <v>346</v>
      </c>
    </row>
    <row r="36" spans="1:18">
      <c r="B36" t="s">
        <v>441</v>
      </c>
      <c r="O36" t="s">
        <v>441</v>
      </c>
    </row>
    <row r="39" spans="1:18">
      <c r="A39" s="1"/>
      <c r="B39" s="46" t="s">
        <v>77</v>
      </c>
      <c r="C39" s="75"/>
      <c r="G39" s="46" t="s">
        <v>78</v>
      </c>
    </row>
    <row r="40" spans="1:18">
      <c r="A40" s="237" t="s">
        <v>0</v>
      </c>
      <c r="B40" s="237" t="s">
        <v>11</v>
      </c>
      <c r="C40" s="237" t="s">
        <v>66</v>
      </c>
      <c r="D40" s="4"/>
      <c r="F40" s="237" t="s">
        <v>0</v>
      </c>
      <c r="G40" s="237" t="s">
        <v>11</v>
      </c>
      <c r="H40" s="237" t="s">
        <v>66</v>
      </c>
    </row>
    <row r="41" spans="1:18" ht="30">
      <c r="A41" s="79" t="s">
        <v>97</v>
      </c>
      <c r="B41" s="4">
        <v>5012.2299999999996</v>
      </c>
      <c r="C41" s="32">
        <v>4.2779586163197141E-3</v>
      </c>
      <c r="D41" s="82"/>
      <c r="F41" s="4" t="s">
        <v>79</v>
      </c>
      <c r="G41" s="4">
        <v>3356.46</v>
      </c>
      <c r="H41" s="32">
        <v>0.82509052382134673</v>
      </c>
      <c r="I41" s="82"/>
      <c r="R41" s="4"/>
    </row>
    <row r="42" spans="1:18">
      <c r="A42" t="s">
        <v>85</v>
      </c>
      <c r="B42" s="4">
        <v>7026.4699999999993</v>
      </c>
      <c r="C42" s="32">
        <v>4.3785523116318691E-2</v>
      </c>
      <c r="D42" s="82"/>
      <c r="F42" s="4" t="s">
        <v>93</v>
      </c>
      <c r="G42" s="4">
        <v>7235.4500000000007</v>
      </c>
      <c r="H42" s="32">
        <v>0.60605210299983425</v>
      </c>
      <c r="I42" s="82"/>
      <c r="K42" s="6"/>
      <c r="L42" s="83" t="s">
        <v>80</v>
      </c>
      <c r="M42" s="84">
        <v>410586.68</v>
      </c>
      <c r="N42" s="84"/>
    </row>
    <row r="43" spans="1:18">
      <c r="A43" t="s">
        <v>84</v>
      </c>
      <c r="B43" s="4">
        <v>7046.6900000000005</v>
      </c>
      <c r="C43" s="32">
        <v>0.19272313052800857</v>
      </c>
      <c r="D43" s="82"/>
      <c r="F43" s="4" t="s">
        <v>94</v>
      </c>
      <c r="G43" s="4">
        <v>8421.24</v>
      </c>
      <c r="H43" s="32">
        <v>0.80168538577094206</v>
      </c>
      <c r="I43" s="82"/>
    </row>
    <row r="44" spans="1:18" ht="30">
      <c r="A44" s="79" t="s">
        <v>96</v>
      </c>
      <c r="B44" s="4">
        <v>14577.649999999998</v>
      </c>
      <c r="C44" s="32">
        <v>6.1510019036158152E-2</v>
      </c>
      <c r="D44" s="82"/>
      <c r="F44" s="4" t="s">
        <v>95</v>
      </c>
      <c r="G44" s="4">
        <v>10845.579999999998</v>
      </c>
      <c r="H44" s="32">
        <v>0.50461128165807001</v>
      </c>
      <c r="I44" s="82"/>
    </row>
    <row r="45" spans="1:18">
      <c r="A45" t="s">
        <v>36</v>
      </c>
      <c r="B45" s="4">
        <v>16432.89</v>
      </c>
      <c r="C45" s="32">
        <v>0.16327630663402246</v>
      </c>
      <c r="D45" s="82"/>
      <c r="F45" t="s">
        <v>81</v>
      </c>
      <c r="G45" s="4">
        <v>30994.9</v>
      </c>
      <c r="H45" s="32">
        <v>1</v>
      </c>
      <c r="I45" s="82"/>
    </row>
    <row r="46" spans="1:18">
      <c r="A46" t="s">
        <v>83</v>
      </c>
      <c r="B46" s="4">
        <v>18052.64</v>
      </c>
      <c r="C46" s="32">
        <v>5.0271123621700539E-2</v>
      </c>
      <c r="D46" s="82"/>
      <c r="F46" s="4" t="s">
        <v>82</v>
      </c>
      <c r="G46" s="4">
        <v>41846.589999999997</v>
      </c>
      <c r="H46" s="32">
        <v>0.88081932765591819</v>
      </c>
      <c r="I46" s="85"/>
    </row>
    <row r="47" spans="1:18">
      <c r="A47" t="s">
        <v>72</v>
      </c>
      <c r="B47" s="4">
        <v>19301.27</v>
      </c>
      <c r="C47" s="32">
        <v>7.7192259909474245E-2</v>
      </c>
      <c r="D47" s="82"/>
      <c r="I47" s="82"/>
    </row>
    <row r="48" spans="1:18">
      <c r="A48" t="s">
        <v>69</v>
      </c>
      <c r="B48" s="4">
        <v>19654.29</v>
      </c>
      <c r="C48" s="32">
        <v>0.43479114007217945</v>
      </c>
      <c r="D48" s="82"/>
      <c r="H48" s="32"/>
      <c r="I48" s="82"/>
    </row>
    <row r="49" spans="1:4">
      <c r="A49" t="s">
        <v>55</v>
      </c>
      <c r="B49" s="4">
        <v>180492.39</v>
      </c>
      <c r="C49" s="32">
        <v>0.39652882267649964</v>
      </c>
      <c r="D49" s="82"/>
    </row>
    <row r="51" spans="1:4">
      <c r="A51" t="s">
        <v>441</v>
      </c>
      <c r="B51" s="86"/>
    </row>
  </sheetData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"/>
  <sheetViews>
    <sheetView topLeftCell="A4" workbookViewId="0">
      <selection activeCell="C19" sqref="C19"/>
    </sheetView>
  </sheetViews>
  <sheetFormatPr baseColWidth="10" defaultRowHeight="15"/>
  <cols>
    <col min="1" max="1" width="26.28515625" customWidth="1"/>
    <col min="2" max="2" width="17.5703125" customWidth="1"/>
  </cols>
  <sheetData>
    <row r="1" spans="1:10">
      <c r="A1" s="183" t="s">
        <v>314</v>
      </c>
    </row>
    <row r="2" spans="1:10">
      <c r="A2" s="184" t="s">
        <v>315</v>
      </c>
    </row>
    <row r="3" spans="1:10">
      <c r="A3" s="184" t="s">
        <v>316</v>
      </c>
    </row>
    <row r="4" spans="1:10">
      <c r="A4" s="184" t="s">
        <v>439</v>
      </c>
      <c r="B4" s="76"/>
      <c r="C4" s="76"/>
      <c r="D4" s="55"/>
      <c r="E4" s="55"/>
      <c r="F4" s="55"/>
      <c r="G4" s="55"/>
      <c r="H4" s="55"/>
      <c r="I4" s="76"/>
      <c r="J4" s="76"/>
    </row>
    <row r="5" spans="1:10" s="76" customFormat="1">
      <c r="A5" s="185"/>
      <c r="D5" s="55"/>
      <c r="E5" s="55"/>
      <c r="F5" s="55"/>
      <c r="G5" s="55"/>
      <c r="H5" s="55"/>
    </row>
    <row r="6" spans="1:10" s="76" customFormat="1">
      <c r="A6" s="186" t="s">
        <v>317</v>
      </c>
      <c r="D6" s="55"/>
      <c r="E6" s="55"/>
      <c r="F6" s="55"/>
      <c r="G6" s="55"/>
      <c r="H6" s="55"/>
    </row>
    <row r="9" spans="1:10">
      <c r="A9" s="173" t="s">
        <v>347</v>
      </c>
    </row>
    <row r="10" spans="1:10">
      <c r="A10" s="164" t="s">
        <v>348</v>
      </c>
    </row>
    <row r="12" spans="1:10">
      <c r="A12" s="410" t="s">
        <v>0</v>
      </c>
      <c r="B12" s="406" t="s">
        <v>122</v>
      </c>
      <c r="C12" s="408" t="s">
        <v>123</v>
      </c>
    </row>
    <row r="13" spans="1:10">
      <c r="A13" s="411"/>
      <c r="B13" s="407"/>
      <c r="C13" s="409"/>
    </row>
    <row r="14" spans="1:10">
      <c r="A14" s="216" t="s">
        <v>75</v>
      </c>
      <c r="B14" s="222">
        <v>3.8311557788944719</v>
      </c>
      <c r="C14" s="223">
        <v>0.92998292266406435</v>
      </c>
    </row>
    <row r="15" spans="1:10">
      <c r="A15" s="214" t="s">
        <v>101</v>
      </c>
      <c r="B15" s="224">
        <v>7.6237183457824731</v>
      </c>
      <c r="C15" s="225">
        <v>0.88081932765591819</v>
      </c>
    </row>
    <row r="16" spans="1:10">
      <c r="A16" s="93" t="s">
        <v>124</v>
      </c>
      <c r="B16" s="224">
        <v>6.3894081942336873</v>
      </c>
      <c r="C16" s="225">
        <v>0.80168538577094206</v>
      </c>
    </row>
    <row r="17" spans="1:3">
      <c r="A17" s="213" t="s">
        <v>125</v>
      </c>
      <c r="B17" s="220">
        <v>7.1888089330024814</v>
      </c>
      <c r="C17" s="217">
        <v>0.78785582498682127</v>
      </c>
    </row>
    <row r="18" spans="1:3">
      <c r="A18" s="214" t="s">
        <v>79</v>
      </c>
      <c r="B18" s="224">
        <v>4.3421216041397157</v>
      </c>
      <c r="C18" s="225">
        <v>0.82509052382134673</v>
      </c>
    </row>
    <row r="19" spans="1:3">
      <c r="A19" s="218" t="s">
        <v>126</v>
      </c>
      <c r="B19" s="226">
        <v>7.010686274509804</v>
      </c>
      <c r="C19" s="225">
        <v>0.72681350178377224</v>
      </c>
    </row>
    <row r="20" spans="1:3">
      <c r="A20" s="93" t="s">
        <v>127</v>
      </c>
      <c r="B20" s="224">
        <v>6.4372330960854098</v>
      </c>
      <c r="C20" s="225">
        <v>0.60605210299983425</v>
      </c>
    </row>
    <row r="21" spans="1:3">
      <c r="A21" s="213" t="s">
        <v>128</v>
      </c>
      <c r="B21" s="220">
        <v>0.51216216216216215</v>
      </c>
      <c r="C21" s="221">
        <v>0.52044841705782485</v>
      </c>
    </row>
    <row r="22" spans="1:3">
      <c r="A22" s="213" t="s">
        <v>442</v>
      </c>
      <c r="B22" s="220">
        <v>10.671605136436597</v>
      </c>
      <c r="C22" s="217">
        <v>0.61921420155818518</v>
      </c>
    </row>
    <row r="23" spans="1:3">
      <c r="A23" s="93" t="s">
        <v>129</v>
      </c>
      <c r="B23" s="224">
        <v>10.695838264299802</v>
      </c>
      <c r="C23" s="225">
        <v>0.5046112816580699</v>
      </c>
    </row>
    <row r="24" spans="1:3">
      <c r="A24" s="213" t="s">
        <v>115</v>
      </c>
      <c r="B24" s="220">
        <v>17.78160839160839</v>
      </c>
      <c r="C24" s="221">
        <v>0.84212600576592211</v>
      </c>
    </row>
    <row r="25" spans="1:3">
      <c r="A25" s="213" t="s">
        <v>74</v>
      </c>
      <c r="B25" s="220">
        <v>5.1851946607341493</v>
      </c>
      <c r="C25" s="221">
        <v>0.38196504907829171</v>
      </c>
    </row>
    <row r="26" spans="1:3">
      <c r="A26" s="219" t="s">
        <v>35</v>
      </c>
      <c r="B26" s="226">
        <v>25.394727425552354</v>
      </c>
      <c r="C26" s="225">
        <v>0.43500158204054162</v>
      </c>
    </row>
    <row r="27" spans="1:3">
      <c r="A27" s="214" t="s">
        <v>69</v>
      </c>
      <c r="B27" s="226">
        <v>8.457095524956971</v>
      </c>
      <c r="C27" s="225">
        <v>0.43479114007217945</v>
      </c>
    </row>
    <row r="28" spans="1:3">
      <c r="A28" s="214" t="s">
        <v>118</v>
      </c>
      <c r="B28" s="226">
        <v>2.4186722866174923</v>
      </c>
      <c r="C28" s="225">
        <v>9.3452289587609177E-2</v>
      </c>
    </row>
    <row r="29" spans="1:3">
      <c r="A29" s="214" t="s">
        <v>130</v>
      </c>
      <c r="B29" s="226">
        <v>1.9713650793650792</v>
      </c>
      <c r="C29" s="225">
        <v>4.9629252859882185E-2</v>
      </c>
    </row>
    <row r="30" spans="1:3">
      <c r="A30" s="214" t="s">
        <v>72</v>
      </c>
      <c r="B30" s="226">
        <v>3.9641137810638734</v>
      </c>
      <c r="C30" s="225">
        <v>7.7192259909474245E-2</v>
      </c>
    </row>
    <row r="31" spans="1:3">
      <c r="A31" s="215" t="s">
        <v>36</v>
      </c>
      <c r="B31" s="227">
        <v>11.754570815450643</v>
      </c>
      <c r="C31" s="228">
        <v>0.17594728171334431</v>
      </c>
    </row>
    <row r="32" spans="1:3">
      <c r="A32" s="229" t="s">
        <v>349</v>
      </c>
      <c r="B32" s="230">
        <v>30.590573684994784</v>
      </c>
      <c r="C32" s="231">
        <v>0.11</v>
      </c>
    </row>
    <row r="34" spans="1:1">
      <c r="A34" t="s">
        <v>302</v>
      </c>
    </row>
  </sheetData>
  <mergeCells count="3">
    <mergeCell ref="B12:B13"/>
    <mergeCell ref="C12:C13"/>
    <mergeCell ref="A12:A13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81"/>
  <sheetViews>
    <sheetView topLeftCell="A31" zoomScale="80" zoomScaleNormal="80" workbookViewId="0">
      <selection activeCell="C63" sqref="C63"/>
    </sheetView>
  </sheetViews>
  <sheetFormatPr baseColWidth="10" defaultRowHeight="15"/>
  <cols>
    <col min="1" max="1" width="39" customWidth="1"/>
    <col min="2" max="2" width="10.5703125" customWidth="1"/>
    <col min="3" max="3" width="11.85546875" customWidth="1"/>
    <col min="4" max="4" width="10.5703125" customWidth="1"/>
    <col min="6" max="6" width="12.85546875" customWidth="1"/>
    <col min="7" max="7" width="16.7109375" customWidth="1"/>
    <col min="8" max="8" width="15.5703125" customWidth="1"/>
    <col min="9" max="9" width="12.28515625" bestFit="1" customWidth="1"/>
    <col min="10" max="10" width="23.28515625" customWidth="1"/>
    <col min="14" max="14" width="36.42578125" customWidth="1"/>
    <col min="16" max="16" width="14.140625" customWidth="1"/>
    <col min="19" max="19" width="12.85546875" customWidth="1"/>
    <col min="23" max="23" width="13.140625" customWidth="1"/>
    <col min="25" max="25" width="13.7109375" customWidth="1"/>
    <col min="28" max="28" width="11.42578125" style="98"/>
    <col min="29" max="29" width="12.5703125" customWidth="1"/>
    <col min="30" max="31" width="13.85546875" customWidth="1"/>
    <col min="33" max="33" width="19.140625" customWidth="1"/>
    <col min="34" max="34" width="11.42578125" style="6"/>
    <col min="35" max="35" width="17.7109375" customWidth="1"/>
    <col min="40" max="40" width="19.5703125" customWidth="1"/>
  </cols>
  <sheetData>
    <row r="1" spans="1:34">
      <c r="A1" s="183" t="s">
        <v>314</v>
      </c>
      <c r="AB1"/>
      <c r="AH1"/>
    </row>
    <row r="2" spans="1:34">
      <c r="A2" s="184" t="s">
        <v>315</v>
      </c>
      <c r="AB2"/>
      <c r="AH2"/>
    </row>
    <row r="3" spans="1:34">
      <c r="A3" s="184" t="s">
        <v>316</v>
      </c>
      <c r="AB3"/>
      <c r="AH3"/>
    </row>
    <row r="4" spans="1:34">
      <c r="A4" s="184" t="s">
        <v>439</v>
      </c>
      <c r="B4" s="76"/>
      <c r="C4" s="76"/>
      <c r="D4" s="55"/>
      <c r="E4" s="55"/>
      <c r="F4" s="55"/>
      <c r="G4" s="55"/>
      <c r="H4" s="55"/>
      <c r="I4" s="76"/>
      <c r="J4" s="76"/>
      <c r="AB4"/>
      <c r="AH4"/>
    </row>
    <row r="5" spans="1:34" s="76" customFormat="1">
      <c r="A5" s="185"/>
      <c r="D5" s="55"/>
      <c r="E5" s="55"/>
      <c r="F5" s="55"/>
      <c r="G5" s="55"/>
      <c r="H5" s="55"/>
    </row>
    <row r="6" spans="1:34" s="76" customFormat="1">
      <c r="A6" s="186" t="s">
        <v>317</v>
      </c>
      <c r="D6" s="55"/>
      <c r="E6" s="55"/>
      <c r="F6" s="55"/>
      <c r="G6" s="55"/>
      <c r="H6" s="55"/>
    </row>
    <row r="7" spans="1:34" s="76" customFormat="1">
      <c r="A7" s="186"/>
      <c r="D7" s="55"/>
      <c r="E7" s="55"/>
      <c r="F7" s="55"/>
      <c r="G7" s="55"/>
      <c r="H7" s="55"/>
    </row>
    <row r="9" spans="1:34">
      <c r="A9" s="173" t="s">
        <v>350</v>
      </c>
      <c r="H9" s="173" t="s">
        <v>353</v>
      </c>
    </row>
    <row r="10" spans="1:34">
      <c r="A10" s="164" t="s">
        <v>425</v>
      </c>
      <c r="H10" s="164" t="s">
        <v>355</v>
      </c>
    </row>
    <row r="11" spans="1:34">
      <c r="A11" t="s">
        <v>351</v>
      </c>
      <c r="H11" t="s">
        <v>354</v>
      </c>
    </row>
    <row r="38" spans="1:18">
      <c r="A38" t="s">
        <v>324</v>
      </c>
      <c r="H38" t="s">
        <v>356</v>
      </c>
      <c r="N38" t="s">
        <v>356</v>
      </c>
      <c r="R38" t="s">
        <v>356</v>
      </c>
    </row>
    <row r="40" spans="1:18">
      <c r="A40" s="237" t="s">
        <v>0</v>
      </c>
    </row>
    <row r="41" spans="1:18">
      <c r="A41" s="388" t="s">
        <v>352</v>
      </c>
      <c r="B41" s="232" t="s">
        <v>59</v>
      </c>
      <c r="C41" s="232" t="s">
        <v>58</v>
      </c>
      <c r="D41" s="233" t="s">
        <v>57</v>
      </c>
    </row>
    <row r="42" spans="1:18">
      <c r="A42" s="56" t="s">
        <v>83</v>
      </c>
      <c r="B42" s="88">
        <v>16.526250000000001</v>
      </c>
      <c r="C42" s="238">
        <v>0.87859999999999849</v>
      </c>
      <c r="D42" s="88">
        <v>17.40485</v>
      </c>
    </row>
    <row r="43" spans="1:18">
      <c r="A43" s="56" t="s">
        <v>84</v>
      </c>
      <c r="B43" s="88">
        <v>8.2710699999999999</v>
      </c>
      <c r="C43" s="238">
        <v>-2.2667099999999993</v>
      </c>
      <c r="D43" s="88">
        <v>6.0043600000000001</v>
      </c>
    </row>
    <row r="44" spans="1:18">
      <c r="A44" s="55" t="s">
        <v>85</v>
      </c>
      <c r="B44" s="88"/>
      <c r="C44" s="238">
        <v>3.7161299999999993</v>
      </c>
      <c r="D44" s="88"/>
    </row>
    <row r="45" spans="1:18">
      <c r="A45" s="47" t="s">
        <v>35</v>
      </c>
      <c r="B45" s="88">
        <v>-55.334690000000002</v>
      </c>
      <c r="C45" s="238">
        <v>-47.205769999999987</v>
      </c>
      <c r="D45" s="88">
        <v>-102.54046</v>
      </c>
    </row>
    <row r="46" spans="1:18">
      <c r="A46" s="99" t="s">
        <v>100</v>
      </c>
      <c r="B46" s="88">
        <v>20.427489999999992</v>
      </c>
      <c r="C46" s="238">
        <v>4.5052099999999626</v>
      </c>
      <c r="D46" s="88">
        <v>24.932699999999954</v>
      </c>
    </row>
    <row r="47" spans="1:18">
      <c r="A47" s="56" t="s">
        <v>49</v>
      </c>
      <c r="B47" s="88">
        <v>-34.90720000000001</v>
      </c>
      <c r="C47" s="238">
        <v>-42.700560000000024</v>
      </c>
      <c r="D47" s="88">
        <v>-77.607760000000042</v>
      </c>
    </row>
    <row r="48" spans="1:18">
      <c r="A48" s="56" t="s">
        <v>72</v>
      </c>
      <c r="B48" s="88">
        <v>5.3639099999999997</v>
      </c>
      <c r="C48" s="238">
        <v>12.067270000000001</v>
      </c>
      <c r="D48" s="88">
        <v>17.431180000000001</v>
      </c>
    </row>
    <row r="49" spans="1:4">
      <c r="A49" s="56" t="s">
        <v>69</v>
      </c>
      <c r="B49" s="88">
        <v>-0.8191499999999996</v>
      </c>
      <c r="C49" s="238">
        <v>14.150040000000001</v>
      </c>
      <c r="D49" s="88">
        <v>13.330890000000002</v>
      </c>
    </row>
    <row r="50" spans="1:4">
      <c r="A50" s="100" t="s">
        <v>39</v>
      </c>
      <c r="B50" s="88">
        <v>5.2731900000000005</v>
      </c>
      <c r="C50" s="238">
        <v>30.201419999999999</v>
      </c>
      <c r="D50" s="88">
        <v>35.474609999999998</v>
      </c>
    </row>
    <row r="51" spans="1:4">
      <c r="A51" s="56" t="s">
        <v>43</v>
      </c>
      <c r="B51" s="88">
        <v>-8.5605799999999999</v>
      </c>
      <c r="C51" s="238">
        <v>-0.17590999999999984</v>
      </c>
      <c r="D51" s="88">
        <v>-8.7364899999999999</v>
      </c>
    </row>
    <row r="52" spans="1:4">
      <c r="A52" s="47" t="s">
        <v>36</v>
      </c>
      <c r="B52" s="88">
        <v>-3.2777500000000002</v>
      </c>
      <c r="C52" s="238">
        <v>-6.1605600000000011</v>
      </c>
      <c r="D52" s="88">
        <v>-9.4383100000000013</v>
      </c>
    </row>
    <row r="53" spans="1:4">
      <c r="A53" s="99" t="s">
        <v>56</v>
      </c>
      <c r="B53" s="88">
        <v>-1.0976400000000031</v>
      </c>
      <c r="C53" s="238">
        <v>9.2743899999999986</v>
      </c>
      <c r="D53" s="88">
        <v>8.1767499999999966</v>
      </c>
    </row>
    <row r="54" spans="1:4">
      <c r="A54" s="55" t="s">
        <v>101</v>
      </c>
      <c r="B54" s="88">
        <v>-5.4121600000000001</v>
      </c>
      <c r="C54" s="238">
        <v>9.675539999999998</v>
      </c>
      <c r="D54" s="88">
        <v>4.2633799999999971</v>
      </c>
    </row>
    <row r="55" spans="1:4">
      <c r="A55" s="56" t="s">
        <v>79</v>
      </c>
      <c r="B55" s="88">
        <v>-1.0567400000000002</v>
      </c>
      <c r="C55" s="238">
        <v>1.2413000000000003</v>
      </c>
      <c r="D55" s="88">
        <v>0.18455999999999995</v>
      </c>
    </row>
    <row r="56" spans="1:4">
      <c r="A56" s="99" t="s">
        <v>40</v>
      </c>
      <c r="B56" s="88">
        <v>-6.4689000000000014</v>
      </c>
      <c r="C56" s="238">
        <v>10.916839999999997</v>
      </c>
      <c r="D56" s="88">
        <v>4.4479399999999947</v>
      </c>
    </row>
    <row r="57" spans="1:4">
      <c r="A57" s="99" t="s">
        <v>42</v>
      </c>
      <c r="B57" s="88">
        <v>9.5480000000000009E-2</v>
      </c>
      <c r="C57" s="238">
        <v>1.1201500000000002</v>
      </c>
      <c r="D57" s="88">
        <v>1.2156300000000002</v>
      </c>
    </row>
    <row r="58" spans="1:4">
      <c r="A58" s="99" t="s">
        <v>41</v>
      </c>
      <c r="B58" s="88">
        <v>1.1707400000000017</v>
      </c>
      <c r="C58" s="238">
        <v>7.3385400000000045</v>
      </c>
      <c r="D58" s="88">
        <v>8.5092800000000057</v>
      </c>
    </row>
    <row r="59" spans="1:4">
      <c r="A59" s="247" t="s">
        <v>101</v>
      </c>
      <c r="B59" s="248"/>
      <c r="C59" s="249">
        <v>9.675539999999998</v>
      </c>
      <c r="D59" s="248"/>
    </row>
    <row r="60" spans="1:4">
      <c r="A60" t="s">
        <v>104</v>
      </c>
      <c r="B60" s="88"/>
      <c r="C60" s="240">
        <v>3.7184599999999999</v>
      </c>
      <c r="D60" s="88"/>
    </row>
    <row r="61" spans="1:4">
      <c r="A61" t="s">
        <v>105</v>
      </c>
      <c r="B61" s="88"/>
      <c r="C61" s="240">
        <v>-2.5428999999999995</v>
      </c>
      <c r="D61" s="88"/>
    </row>
    <row r="62" spans="1:4">
      <c r="A62" s="27" t="s">
        <v>106</v>
      </c>
      <c r="B62" s="88"/>
      <c r="C62" s="245">
        <v>7.8881199999999989</v>
      </c>
      <c r="D62" s="88"/>
    </row>
    <row r="63" spans="1:4">
      <c r="A63" s="27" t="s">
        <v>79</v>
      </c>
      <c r="B63" s="102"/>
      <c r="C63" s="244">
        <v>1.2413000000000003</v>
      </c>
      <c r="D63" s="88"/>
    </row>
    <row r="64" spans="1:4">
      <c r="A64" s="247" t="s">
        <v>102</v>
      </c>
      <c r="B64" s="248"/>
      <c r="C64" s="250">
        <v>7.0537099999999988</v>
      </c>
      <c r="D64" s="248"/>
    </row>
    <row r="65" spans="1:4">
      <c r="A65" s="55" t="s">
        <v>103</v>
      </c>
      <c r="B65" s="88"/>
      <c r="C65" s="238">
        <v>5.5490000000000692E-2</v>
      </c>
      <c r="D65" s="88"/>
    </row>
    <row r="66" spans="1:4">
      <c r="A66" s="55" t="s">
        <v>94</v>
      </c>
      <c r="B66" s="88"/>
      <c r="C66" s="238">
        <v>0.48107999999999995</v>
      </c>
      <c r="D66" s="88"/>
    </row>
    <row r="67" spans="1:4">
      <c r="A67" s="55" t="s">
        <v>95</v>
      </c>
      <c r="B67" s="88"/>
      <c r="C67" s="238">
        <v>6.5171399999999986</v>
      </c>
      <c r="D67" s="88"/>
    </row>
    <row r="68" spans="1:4">
      <c r="A68" s="101" t="s">
        <v>88</v>
      </c>
      <c r="B68" s="88"/>
      <c r="C68" s="239">
        <v>0.28131999999999996</v>
      </c>
      <c r="D68" s="88"/>
    </row>
    <row r="69" spans="1:4">
      <c r="A69" s="246" t="s">
        <v>107</v>
      </c>
      <c r="B69" s="102"/>
      <c r="C69" s="243">
        <v>5.5490000000000692E-2</v>
      </c>
      <c r="D69" s="88"/>
    </row>
    <row r="70" spans="1:4">
      <c r="A70" s="101" t="s">
        <v>108</v>
      </c>
      <c r="B70" s="88"/>
      <c r="C70" s="242">
        <v>0.20079999999999928</v>
      </c>
      <c r="D70" s="88"/>
    </row>
    <row r="71" spans="1:4">
      <c r="A71" s="101" t="s">
        <v>110</v>
      </c>
      <c r="B71" s="88"/>
      <c r="C71" s="242">
        <v>-0.14530999999999858</v>
      </c>
      <c r="D71" s="88"/>
    </row>
    <row r="72" spans="1:4">
      <c r="A72" s="103" t="s">
        <v>111</v>
      </c>
      <c r="B72" s="88"/>
      <c r="C72" s="241">
        <v>0.48107999999999995</v>
      </c>
      <c r="D72" s="88"/>
    </row>
    <row r="73" spans="1:4">
      <c r="A73" s="101" t="s">
        <v>112</v>
      </c>
      <c r="B73" s="88"/>
      <c r="C73" s="242">
        <v>0.26150000000000001</v>
      </c>
      <c r="D73" s="88"/>
    </row>
    <row r="74" spans="1:4">
      <c r="A74" s="101" t="s">
        <v>75</v>
      </c>
      <c r="B74" s="88"/>
      <c r="C74" s="242">
        <v>0.15701999999999999</v>
      </c>
      <c r="D74" s="88"/>
    </row>
    <row r="75" spans="1:4">
      <c r="A75" s="101" t="s">
        <v>113</v>
      </c>
      <c r="B75" s="88"/>
      <c r="C75" s="242">
        <v>6.2559999999999949E-2</v>
      </c>
      <c r="D75" s="88"/>
    </row>
    <row r="76" spans="1:4">
      <c r="A76" s="103" t="s">
        <v>114</v>
      </c>
      <c r="B76" s="88"/>
      <c r="C76" s="241">
        <v>6.5171399999999986</v>
      </c>
      <c r="D76" s="88"/>
    </row>
    <row r="77" spans="1:4">
      <c r="A77" s="101" t="s">
        <v>74</v>
      </c>
      <c r="B77" s="88"/>
      <c r="C77" s="242">
        <v>4.6601499999999998</v>
      </c>
      <c r="D77" s="88"/>
    </row>
    <row r="78" spans="1:4">
      <c r="A78" s="101" t="s">
        <v>115</v>
      </c>
      <c r="B78" s="88"/>
      <c r="C78" s="242">
        <v>3.3244899999999999</v>
      </c>
      <c r="D78" s="88"/>
    </row>
    <row r="79" spans="1:4">
      <c r="A79" s="101" t="s">
        <v>70</v>
      </c>
      <c r="C79" s="242">
        <v>-1.4675000000000009</v>
      </c>
    </row>
    <row r="80" spans="1:4">
      <c r="C80" s="242"/>
    </row>
    <row r="81" spans="2:3">
      <c r="B81" t="s">
        <v>324</v>
      </c>
      <c r="C81" s="242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0"/>
  <sheetViews>
    <sheetView topLeftCell="A4" zoomScale="90" zoomScaleNormal="90" workbookViewId="0">
      <selection activeCell="J31" sqref="J31"/>
    </sheetView>
  </sheetViews>
  <sheetFormatPr baseColWidth="10" defaultRowHeight="15"/>
  <cols>
    <col min="1" max="1" width="37.140625" customWidth="1"/>
    <col min="2" max="2" width="33.28515625" customWidth="1"/>
    <col min="3" max="3" width="18" customWidth="1"/>
    <col min="4" max="4" width="16" customWidth="1"/>
    <col min="5" max="5" width="11" customWidth="1"/>
    <col min="6" max="6" width="21.7109375" customWidth="1"/>
    <col min="7" max="7" width="36.85546875" customWidth="1"/>
    <col min="8" max="8" width="12.28515625" bestFit="1" customWidth="1"/>
    <col min="9" max="9" width="18.7109375" customWidth="1"/>
    <col min="10" max="10" width="20.42578125" customWidth="1"/>
    <col min="13" max="13" width="19.5703125" customWidth="1"/>
  </cols>
  <sheetData>
    <row r="1" spans="1:10">
      <c r="A1" s="183" t="s">
        <v>314</v>
      </c>
    </row>
    <row r="2" spans="1:10">
      <c r="A2" s="184" t="s">
        <v>315</v>
      </c>
    </row>
    <row r="3" spans="1:10">
      <c r="A3" s="184" t="s">
        <v>316</v>
      </c>
    </row>
    <row r="4" spans="1:10">
      <c r="A4" s="184" t="s">
        <v>439</v>
      </c>
      <c r="B4" s="76"/>
      <c r="C4" s="76"/>
      <c r="D4" s="55"/>
      <c r="E4" s="55"/>
      <c r="F4" s="55"/>
      <c r="G4" s="55"/>
      <c r="H4" s="55"/>
      <c r="I4" s="76"/>
      <c r="J4" s="76"/>
    </row>
    <row r="5" spans="1:10" s="76" customFormat="1">
      <c r="A5" s="185"/>
      <c r="D5" s="55"/>
      <c r="E5" s="55"/>
      <c r="F5" s="55"/>
      <c r="G5" s="55"/>
      <c r="H5" s="55"/>
    </row>
    <row r="6" spans="1:10" s="76" customFormat="1">
      <c r="A6" s="186" t="s">
        <v>317</v>
      </c>
      <c r="D6" s="55"/>
      <c r="E6" s="55"/>
      <c r="F6" s="55"/>
      <c r="G6" s="55"/>
      <c r="H6" s="55"/>
    </row>
    <row r="9" spans="1:10">
      <c r="A9" s="173" t="s">
        <v>358</v>
      </c>
    </row>
    <row r="10" spans="1:10">
      <c r="A10" s="164" t="s">
        <v>359</v>
      </c>
    </row>
    <row r="14" spans="1:10">
      <c r="G14" s="412" t="s">
        <v>0</v>
      </c>
      <c r="H14" s="403" t="s">
        <v>357</v>
      </c>
      <c r="I14" s="403" t="s">
        <v>116</v>
      </c>
      <c r="J14" s="403" t="s">
        <v>436</v>
      </c>
    </row>
    <row r="15" spans="1:10">
      <c r="G15" s="412"/>
      <c r="H15" s="403"/>
      <c r="I15" s="403"/>
      <c r="J15" s="403"/>
    </row>
    <row r="16" spans="1:10">
      <c r="G16" s="412"/>
      <c r="H16" s="209">
        <v>2020</v>
      </c>
      <c r="I16" s="209" t="s">
        <v>99</v>
      </c>
      <c r="J16" s="209" t="s">
        <v>99</v>
      </c>
    </row>
    <row r="17" spans="7:12">
      <c r="G17" s="1" t="s">
        <v>117</v>
      </c>
      <c r="H17" s="87">
        <v>25099.33</v>
      </c>
      <c r="I17" s="94">
        <v>-5.2406348065347198E-2</v>
      </c>
      <c r="J17" s="94">
        <v>-0.21377957496696509</v>
      </c>
    </row>
    <row r="18" spans="7:12">
      <c r="G18" s="1" t="s">
        <v>118</v>
      </c>
      <c r="H18" s="87">
        <v>2295.3200000000002</v>
      </c>
      <c r="I18" s="94">
        <v>0.33320942119478408</v>
      </c>
      <c r="J18" s="94">
        <v>1.4694761713251563</v>
      </c>
    </row>
    <row r="19" spans="7:12">
      <c r="G19" s="251" t="s">
        <v>35</v>
      </c>
      <c r="H19" s="252">
        <v>211487.29</v>
      </c>
      <c r="I19" s="253">
        <v>-0.18247791417365425</v>
      </c>
      <c r="J19" s="253">
        <v>-4.6491697133733988E-2</v>
      </c>
    </row>
    <row r="20" spans="7:12">
      <c r="G20" s="254" t="s">
        <v>38</v>
      </c>
      <c r="H20" s="255">
        <v>36339.089999999967</v>
      </c>
      <c r="I20" s="256">
        <v>0.14152249113208826</v>
      </c>
      <c r="J20" s="256">
        <v>-0.11920843935292194</v>
      </c>
    </row>
    <row r="21" spans="7:12">
      <c r="G21" s="1" t="s">
        <v>119</v>
      </c>
      <c r="H21" s="87">
        <v>4346.8599999999997</v>
      </c>
      <c r="I21" s="94">
        <v>5.7407809447011751</v>
      </c>
      <c r="J21" s="94">
        <v>-0.25398342858276907</v>
      </c>
    </row>
    <row r="22" spans="7:12">
      <c r="G22" s="1" t="s">
        <v>72</v>
      </c>
      <c r="H22" s="87">
        <v>19301.27</v>
      </c>
      <c r="I22" s="94">
        <v>1.6681324301907658</v>
      </c>
      <c r="J22" s="94">
        <v>3.9791710244031768E-2</v>
      </c>
    </row>
    <row r="23" spans="7:12">
      <c r="G23" s="1" t="s">
        <v>69</v>
      </c>
      <c r="H23" s="87">
        <v>19654.29</v>
      </c>
      <c r="I23" s="94">
        <v>2.5707480583185722</v>
      </c>
      <c r="J23" s="94">
        <v>3.0202363726430996</v>
      </c>
    </row>
    <row r="24" spans="7:12">
      <c r="G24" s="251" t="s">
        <v>120</v>
      </c>
      <c r="H24" s="252">
        <v>4517.76</v>
      </c>
      <c r="I24" s="253">
        <v>-3.7478135446249915E-2</v>
      </c>
      <c r="J24" s="253">
        <v>1.1738941150732884</v>
      </c>
    </row>
    <row r="25" spans="7:12">
      <c r="G25" s="257" t="s">
        <v>36</v>
      </c>
      <c r="H25" s="258">
        <v>16432.89</v>
      </c>
      <c r="I25" s="259">
        <v>-0.27267017653346437</v>
      </c>
      <c r="J25" s="259">
        <v>-0.23647230766371297</v>
      </c>
    </row>
    <row r="26" spans="7:12">
      <c r="G26" s="257" t="s">
        <v>121</v>
      </c>
      <c r="H26" s="258">
        <v>14577.649999999998</v>
      </c>
      <c r="I26" s="259">
        <v>1.7488092230062269</v>
      </c>
      <c r="J26" s="259">
        <v>2.2636671185118631E-3</v>
      </c>
    </row>
    <row r="27" spans="7:12">
      <c r="G27" s="257" t="s">
        <v>101</v>
      </c>
      <c r="H27" s="258">
        <v>41846.589999999997</v>
      </c>
      <c r="I27" s="259">
        <v>0.30075300619656486</v>
      </c>
      <c r="J27" s="259">
        <v>0.3132209643411159</v>
      </c>
    </row>
    <row r="28" spans="7:12">
      <c r="G28" s="254" t="s">
        <v>89</v>
      </c>
      <c r="H28" s="255">
        <v>3356.46</v>
      </c>
      <c r="I28" s="256">
        <v>0.58685867735774133</v>
      </c>
      <c r="J28" s="256">
        <v>0.46330049172484972</v>
      </c>
    </row>
    <row r="29" spans="7:12">
      <c r="G29" s="1" t="s">
        <v>93</v>
      </c>
      <c r="H29" s="87">
        <v>7235.4500000000007</v>
      </c>
      <c r="I29" s="94">
        <v>7.7284553117288523E-3</v>
      </c>
      <c r="J29" s="94">
        <v>-5.1778393052583763E-2</v>
      </c>
    </row>
    <row r="30" spans="7:12">
      <c r="G30" s="1" t="s">
        <v>94</v>
      </c>
      <c r="H30" s="87">
        <v>8421.24</v>
      </c>
      <c r="I30" s="94">
        <v>6.0588199734010389E-2</v>
      </c>
      <c r="J30" s="94">
        <v>-3.9978577682405043E-2</v>
      </c>
    </row>
    <row r="31" spans="7:12">
      <c r="G31" s="1" t="s">
        <v>95</v>
      </c>
      <c r="H31" s="87">
        <v>10845.579999999998</v>
      </c>
      <c r="I31" s="94">
        <v>1.5056556172662667</v>
      </c>
      <c r="J31" s="94">
        <v>0.84483371300751753</v>
      </c>
    </row>
    <row r="32" spans="7:12">
      <c r="L32" s="95"/>
    </row>
    <row r="33" spans="1:12">
      <c r="H33" t="s">
        <v>324</v>
      </c>
    </row>
    <row r="35" spans="1:12">
      <c r="L35" s="51"/>
    </row>
    <row r="36" spans="1:12">
      <c r="A36" s="333" t="s">
        <v>376</v>
      </c>
    </row>
    <row r="37" spans="1:12">
      <c r="A37" t="s">
        <v>324</v>
      </c>
    </row>
    <row r="43" spans="1:12" ht="15" customHeight="1">
      <c r="I43" s="85"/>
      <c r="J43" s="85"/>
      <c r="K43" s="104"/>
    </row>
    <row r="44" spans="1:12">
      <c r="I44" s="85"/>
      <c r="J44" s="85"/>
      <c r="K44" s="104"/>
    </row>
    <row r="45" spans="1:12">
      <c r="I45" s="85"/>
      <c r="J45" s="85"/>
      <c r="K45" s="104"/>
    </row>
    <row r="46" spans="1:12">
      <c r="I46" s="85"/>
      <c r="J46" s="85"/>
      <c r="K46" s="104"/>
    </row>
    <row r="47" spans="1:12">
      <c r="I47" s="85"/>
      <c r="J47" s="85"/>
      <c r="K47" s="104"/>
    </row>
    <row r="48" spans="1:12">
      <c r="I48" s="85"/>
      <c r="J48" s="85"/>
      <c r="K48" s="104"/>
    </row>
    <row r="49" spans="9:11">
      <c r="I49" s="85"/>
      <c r="J49" s="85"/>
      <c r="K49" s="51"/>
    </row>
    <row r="50" spans="9:11">
      <c r="I50" s="85"/>
      <c r="J50" s="85"/>
      <c r="K50" s="105"/>
    </row>
    <row r="51" spans="9:11">
      <c r="I51" s="85"/>
      <c r="J51" s="85"/>
      <c r="K51" s="51"/>
    </row>
    <row r="52" spans="9:11">
      <c r="I52" s="85"/>
      <c r="J52" s="85"/>
      <c r="K52" s="104"/>
    </row>
    <row r="53" spans="9:11">
      <c r="I53" s="85"/>
      <c r="J53" s="85"/>
      <c r="K53" s="51"/>
    </row>
    <row r="54" spans="9:11" s="163" customFormat="1">
      <c r="I54" s="162"/>
      <c r="J54" s="162"/>
      <c r="K54" s="104"/>
    </row>
    <row r="55" spans="9:11">
      <c r="I55" s="85"/>
      <c r="J55" s="85"/>
      <c r="K55" s="51"/>
    </row>
    <row r="56" spans="9:11">
      <c r="I56" s="85"/>
      <c r="J56" s="85"/>
      <c r="K56" s="51"/>
    </row>
    <row r="57" spans="9:11">
      <c r="I57" s="85"/>
      <c r="J57" s="85"/>
      <c r="K57" s="105"/>
    </row>
    <row r="58" spans="9:11">
      <c r="I58" s="85"/>
      <c r="J58" s="85"/>
      <c r="K58" s="51"/>
    </row>
    <row r="59" spans="9:11">
      <c r="I59" s="85"/>
      <c r="J59" s="85"/>
      <c r="K59" s="105"/>
    </row>
    <row r="60" spans="9:11">
      <c r="I60" s="85"/>
      <c r="J60" s="85"/>
      <c r="K60" s="105"/>
    </row>
  </sheetData>
  <mergeCells count="4">
    <mergeCell ref="H14:H15"/>
    <mergeCell ref="I14:I15"/>
    <mergeCell ref="J14:J15"/>
    <mergeCell ref="G14:G16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8"/>
  <sheetViews>
    <sheetView topLeftCell="A13" zoomScale="90" zoomScaleNormal="90" workbookViewId="0">
      <selection activeCell="I42" sqref="I42"/>
    </sheetView>
  </sheetViews>
  <sheetFormatPr baseColWidth="10" defaultRowHeight="15"/>
  <cols>
    <col min="1" max="1" width="34.28515625" customWidth="1"/>
    <col min="11" max="11" width="18.28515625" customWidth="1"/>
    <col min="12" max="12" width="15.5703125" customWidth="1"/>
    <col min="13" max="13" width="15.42578125" customWidth="1"/>
  </cols>
  <sheetData>
    <row r="1" spans="1:4">
      <c r="A1" s="183" t="s">
        <v>314</v>
      </c>
    </row>
    <row r="2" spans="1:4">
      <c r="A2" s="184" t="s">
        <v>315</v>
      </c>
    </row>
    <row r="3" spans="1:4">
      <c r="A3" s="184" t="s">
        <v>316</v>
      </c>
    </row>
    <row r="4" spans="1:4">
      <c r="A4" s="184" t="s">
        <v>439</v>
      </c>
    </row>
    <row r="5" spans="1:4">
      <c r="A5" s="185"/>
    </row>
    <row r="6" spans="1:4">
      <c r="A6" s="186" t="s">
        <v>317</v>
      </c>
    </row>
    <row r="9" spans="1:4">
      <c r="A9" s="304" t="s">
        <v>367</v>
      </c>
      <c r="B9" s="76"/>
      <c r="C9" s="76"/>
      <c r="D9" s="76"/>
    </row>
    <row r="11" spans="1:4">
      <c r="A11" s="208" t="s">
        <v>368</v>
      </c>
      <c r="B11" s="208"/>
      <c r="C11" s="208"/>
      <c r="D11" s="208"/>
    </row>
    <row r="12" spans="1:4">
      <c r="A12" t="s">
        <v>272</v>
      </c>
      <c r="B12" s="4">
        <f>49814+357.09</f>
        <v>50171.09</v>
      </c>
    </row>
    <row r="13" spans="1:4">
      <c r="A13" t="s">
        <v>273</v>
      </c>
      <c r="B13" s="4">
        <v>2903</v>
      </c>
    </row>
    <row r="14" spans="1:4">
      <c r="A14" t="s">
        <v>276</v>
      </c>
      <c r="B14" s="4">
        <v>7381</v>
      </c>
    </row>
    <row r="15" spans="1:4">
      <c r="A15" t="s">
        <v>277</v>
      </c>
      <c r="B15" s="4">
        <f>2401.63-357.09+274.1</f>
        <v>2318.6400000000003</v>
      </c>
    </row>
    <row r="16" spans="1:4">
      <c r="A16" s="1" t="s">
        <v>193</v>
      </c>
      <c r="B16" s="86">
        <f>B15+B14+B13+B12</f>
        <v>62773.729999999996</v>
      </c>
    </row>
    <row r="18" spans="1:14">
      <c r="A18" t="s">
        <v>360</v>
      </c>
    </row>
    <row r="20" spans="1:14">
      <c r="A20" s="333" t="s">
        <v>364</v>
      </c>
    </row>
    <row r="22" spans="1:14">
      <c r="A22" s="288" t="s">
        <v>363</v>
      </c>
      <c r="K22" s="163" t="s">
        <v>443</v>
      </c>
    </row>
    <row r="23" spans="1:14" ht="56.25">
      <c r="A23" s="280" t="s">
        <v>266</v>
      </c>
      <c r="B23" s="281" t="s">
        <v>267</v>
      </c>
      <c r="C23" s="282" t="s">
        <v>268</v>
      </c>
      <c r="D23" s="283" t="s">
        <v>269</v>
      </c>
      <c r="K23" s="289" t="s">
        <v>266</v>
      </c>
      <c r="L23" s="290" t="s">
        <v>267</v>
      </c>
      <c r="M23" s="291" t="s">
        <v>268</v>
      </c>
      <c r="N23" s="292" t="s">
        <v>269</v>
      </c>
    </row>
    <row r="24" spans="1:14">
      <c r="A24" s="284" t="s">
        <v>279</v>
      </c>
      <c r="B24" s="285">
        <v>0.09</v>
      </c>
      <c r="C24" s="286">
        <v>0.32</v>
      </c>
      <c r="D24" s="287" t="s">
        <v>275</v>
      </c>
      <c r="K24" s="293" t="s">
        <v>280</v>
      </c>
      <c r="L24" s="148">
        <v>3.0000000000000001E-3</v>
      </c>
      <c r="M24" s="147">
        <v>0.36</v>
      </c>
      <c r="N24" s="294" t="s">
        <v>271</v>
      </c>
    </row>
    <row r="25" spans="1:14">
      <c r="K25" s="295" t="s">
        <v>281</v>
      </c>
      <c r="L25" s="296">
        <v>2E-3</v>
      </c>
      <c r="M25" s="297">
        <v>0.4</v>
      </c>
      <c r="N25" s="298" t="s">
        <v>271</v>
      </c>
    </row>
    <row r="26" spans="1:14" ht="15" customHeight="1"/>
    <row r="29" spans="1:14">
      <c r="J29" t="s">
        <v>444</v>
      </c>
    </row>
    <row r="34" spans="1:14">
      <c r="A34" s="261" t="s">
        <v>361</v>
      </c>
      <c r="K34" s="260" t="s">
        <v>362</v>
      </c>
    </row>
    <row r="35" spans="1:14" ht="56.25">
      <c r="A35" s="272" t="s">
        <v>266</v>
      </c>
      <c r="B35" s="273" t="s">
        <v>267</v>
      </c>
      <c r="C35" s="274" t="s">
        <v>268</v>
      </c>
      <c r="D35" s="275" t="s">
        <v>269</v>
      </c>
      <c r="K35" s="262" t="s">
        <v>266</v>
      </c>
      <c r="L35" s="263" t="s">
        <v>267</v>
      </c>
      <c r="M35" s="264" t="s">
        <v>268</v>
      </c>
      <c r="N35" s="265" t="s">
        <v>269</v>
      </c>
    </row>
    <row r="36" spans="1:14">
      <c r="A36" s="276" t="s">
        <v>278</v>
      </c>
      <c r="B36" s="277">
        <v>0.05</v>
      </c>
      <c r="C36" s="278">
        <v>0.55000000000000004</v>
      </c>
      <c r="D36" s="279" t="s">
        <v>271</v>
      </c>
      <c r="K36" s="266" t="s">
        <v>270</v>
      </c>
      <c r="L36" s="145">
        <v>0.49</v>
      </c>
      <c r="M36" s="146">
        <v>0.37</v>
      </c>
      <c r="N36" s="267" t="s">
        <v>271</v>
      </c>
    </row>
    <row r="37" spans="1:14">
      <c r="K37" s="266" t="s">
        <v>73</v>
      </c>
      <c r="L37" s="145">
        <v>0.09</v>
      </c>
      <c r="M37" s="146">
        <v>0.33</v>
      </c>
      <c r="N37" s="267" t="s">
        <v>271</v>
      </c>
    </row>
    <row r="38" spans="1:14">
      <c r="K38" s="268" t="s">
        <v>274</v>
      </c>
      <c r="L38" s="269">
        <v>0.01</v>
      </c>
      <c r="M38" s="270">
        <v>0.57999999999999996</v>
      </c>
      <c r="N38" s="271" t="s">
        <v>275</v>
      </c>
    </row>
  </sheetData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96"/>
  <sheetViews>
    <sheetView topLeftCell="A25" zoomScale="90" zoomScaleNormal="90" workbookViewId="0">
      <selection activeCell="I47" sqref="I47"/>
    </sheetView>
  </sheetViews>
  <sheetFormatPr baseColWidth="10" defaultRowHeight="15"/>
  <cols>
    <col min="1" max="1" width="28" customWidth="1"/>
    <col min="2" max="2" width="22.5703125" customWidth="1"/>
    <col min="3" max="3" width="20.28515625" customWidth="1"/>
    <col min="4" max="5" width="12.85546875" customWidth="1"/>
    <col min="6" max="6" width="13" customWidth="1"/>
    <col min="7" max="7" width="45.7109375" customWidth="1"/>
    <col min="8" max="8" width="15.7109375" customWidth="1"/>
    <col min="10" max="10" width="13.42578125" customWidth="1"/>
    <col min="11" max="12" width="16.28515625" customWidth="1"/>
    <col min="17" max="17" width="14.140625" customWidth="1"/>
    <col min="19" max="19" width="11.42578125" customWidth="1"/>
  </cols>
  <sheetData>
    <row r="1" spans="1:11">
      <c r="A1" s="183" t="s">
        <v>314</v>
      </c>
    </row>
    <row r="2" spans="1:11">
      <c r="A2" s="184" t="s">
        <v>315</v>
      </c>
    </row>
    <row r="3" spans="1:11">
      <c r="A3" s="184" t="s">
        <v>316</v>
      </c>
    </row>
    <row r="4" spans="1:11">
      <c r="A4" s="184" t="s">
        <v>439</v>
      </c>
    </row>
    <row r="5" spans="1:11">
      <c r="A5" s="185"/>
    </row>
    <row r="6" spans="1:11">
      <c r="A6" s="186" t="s">
        <v>317</v>
      </c>
    </row>
    <row r="7" spans="1:11">
      <c r="A7" s="186"/>
    </row>
    <row r="9" spans="1:11">
      <c r="A9" s="1" t="s">
        <v>405</v>
      </c>
      <c r="G9" s="1" t="s">
        <v>406</v>
      </c>
    </row>
    <row r="10" spans="1:11">
      <c r="A10" s="164" t="s">
        <v>369</v>
      </c>
      <c r="G10" s="304" t="s">
        <v>366</v>
      </c>
    </row>
    <row r="11" spans="1:11">
      <c r="A11" t="s">
        <v>133</v>
      </c>
      <c r="G11" t="s">
        <v>152</v>
      </c>
    </row>
    <row r="12" spans="1:11">
      <c r="B12" s="106"/>
      <c r="C12" s="107"/>
      <c r="F12" s="107"/>
      <c r="K12" s="106"/>
    </row>
    <row r="13" spans="1:11">
      <c r="F13" s="107"/>
      <c r="K13" s="106"/>
    </row>
    <row r="14" spans="1:11">
      <c r="F14" s="107"/>
      <c r="K14" s="106"/>
    </row>
    <row r="15" spans="1:11">
      <c r="F15" s="107"/>
      <c r="K15" s="106"/>
    </row>
    <row r="16" spans="1:11">
      <c r="F16" s="107"/>
      <c r="K16" s="106"/>
    </row>
    <row r="17" spans="6:11">
      <c r="F17" s="107"/>
      <c r="K17" s="106"/>
    </row>
    <row r="18" spans="6:11">
      <c r="F18" s="107"/>
      <c r="K18" s="106"/>
    </row>
    <row r="19" spans="6:11">
      <c r="F19" s="107"/>
      <c r="K19" s="106"/>
    </row>
    <row r="20" spans="6:11">
      <c r="F20" s="107"/>
      <c r="K20" s="106"/>
    </row>
    <row r="33" spans="1:10">
      <c r="G33" s="333" t="s">
        <v>377</v>
      </c>
    </row>
    <row r="34" spans="1:10">
      <c r="G34" s="333" t="s">
        <v>378</v>
      </c>
    </row>
    <row r="35" spans="1:10">
      <c r="A35" t="s">
        <v>356</v>
      </c>
      <c r="G35" t="s">
        <v>356</v>
      </c>
    </row>
    <row r="39" spans="1:10">
      <c r="G39" s="1" t="s">
        <v>0</v>
      </c>
    </row>
    <row r="40" spans="1:10" ht="60">
      <c r="A40" s="383" t="s">
        <v>0</v>
      </c>
      <c r="B40" s="310" t="s">
        <v>365</v>
      </c>
      <c r="C40" s="319" t="s">
        <v>131</v>
      </c>
      <c r="D40" s="319" t="s">
        <v>132</v>
      </c>
      <c r="E40" s="390"/>
      <c r="G40" s="305" t="s">
        <v>140</v>
      </c>
      <c r="H40" s="306" t="s">
        <v>141</v>
      </c>
      <c r="I40" s="306" t="s">
        <v>142</v>
      </c>
      <c r="J40" s="307" t="s">
        <v>143</v>
      </c>
    </row>
    <row r="41" spans="1:10">
      <c r="A41" s="413" t="s">
        <v>90</v>
      </c>
      <c r="B41" s="22" t="s">
        <v>134</v>
      </c>
      <c r="C41" s="299">
        <v>0.35754731038593351</v>
      </c>
      <c r="D41" s="300">
        <v>-0.18784904383144357</v>
      </c>
      <c r="E41" s="124"/>
      <c r="G41" s="26" t="s">
        <v>144</v>
      </c>
      <c r="H41" s="308">
        <v>3.6207999087567971E-2</v>
      </c>
      <c r="I41" s="308">
        <v>0.58460751819810608</v>
      </c>
      <c r="J41" s="90">
        <v>4799</v>
      </c>
    </row>
    <row r="42" spans="1:10">
      <c r="A42" s="414"/>
      <c r="B42" s="27" t="s">
        <v>135</v>
      </c>
      <c r="C42" s="124">
        <v>0.15742810311428998</v>
      </c>
      <c r="D42" s="301">
        <v>0.32893081761006288</v>
      </c>
      <c r="E42" s="124"/>
      <c r="G42" s="26" t="s">
        <v>145</v>
      </c>
      <c r="H42" s="308">
        <v>0.16116926583270041</v>
      </c>
      <c r="I42" s="308">
        <v>3.1914893098821416E-2</v>
      </c>
      <c r="J42" s="90">
        <v>2113</v>
      </c>
    </row>
    <row r="43" spans="1:10">
      <c r="A43" s="414"/>
      <c r="B43" s="27" t="s">
        <v>136</v>
      </c>
      <c r="C43" s="124">
        <v>4.0902995082700046E-2</v>
      </c>
      <c r="D43" s="301">
        <v>-0.13543307086614173</v>
      </c>
      <c r="E43" s="124"/>
      <c r="G43" s="26" t="s">
        <v>146</v>
      </c>
      <c r="H43" s="308">
        <v>0.12834815295165031</v>
      </c>
      <c r="I43" s="308">
        <v>2.5003368350868076E-2</v>
      </c>
      <c r="J43" s="90">
        <v>549</v>
      </c>
    </row>
    <row r="44" spans="1:10">
      <c r="A44" s="414"/>
      <c r="B44" s="27" t="s">
        <v>137</v>
      </c>
      <c r="C44" s="124">
        <v>0.10877663537475786</v>
      </c>
      <c r="D44" s="301">
        <v>0.2258606213266163</v>
      </c>
      <c r="E44" s="124"/>
      <c r="G44" s="26" t="s">
        <v>147</v>
      </c>
      <c r="H44" s="308">
        <v>0.50205117313087178</v>
      </c>
      <c r="I44" s="308">
        <v>6.7862868810064647E-2</v>
      </c>
      <c r="J44" s="90">
        <v>1460</v>
      </c>
    </row>
    <row r="45" spans="1:10">
      <c r="A45" s="414"/>
      <c r="B45" s="27" t="s">
        <v>138</v>
      </c>
      <c r="C45" s="124">
        <v>0.13656683057666519</v>
      </c>
      <c r="D45" s="301">
        <v>-0.30908405578590276</v>
      </c>
      <c r="E45" s="124"/>
      <c r="G45" s="26" t="s">
        <v>148</v>
      </c>
      <c r="H45" s="308">
        <v>-0.14785758783456268</v>
      </c>
      <c r="I45" s="308">
        <v>4.9539575906359157E-2</v>
      </c>
      <c r="J45" s="90">
        <v>974</v>
      </c>
    </row>
    <row r="46" spans="1:10">
      <c r="A46" s="415"/>
      <c r="B46" s="31" t="s">
        <v>139</v>
      </c>
      <c r="C46" s="302">
        <v>0.19862911637609895</v>
      </c>
      <c r="D46" s="303">
        <v>-0.27198252321135991</v>
      </c>
      <c r="E46" s="124"/>
      <c r="G46" s="26" t="s">
        <v>149</v>
      </c>
      <c r="H46" s="308">
        <v>-1.1881231446972047E-2</v>
      </c>
      <c r="I46" s="308">
        <v>9.8988598461109342E-3</v>
      </c>
      <c r="J46" s="90">
        <v>197</v>
      </c>
    </row>
    <row r="47" spans="1:10">
      <c r="A47" s="416" t="s">
        <v>91</v>
      </c>
      <c r="B47" s="22" t="s">
        <v>134</v>
      </c>
      <c r="C47" s="299">
        <v>0.26537082988695893</v>
      </c>
      <c r="D47" s="300">
        <v>-6.9084628670120898E-2</v>
      </c>
      <c r="E47" s="124"/>
      <c r="G47" s="26" t="s">
        <v>150</v>
      </c>
      <c r="H47" s="308">
        <v>-0.17609461992918715</v>
      </c>
      <c r="I47" s="308">
        <v>4.6688777142015414E-2</v>
      </c>
      <c r="J47" s="90">
        <v>662</v>
      </c>
    </row>
    <row r="48" spans="1:10">
      <c r="A48" s="417"/>
      <c r="B48" s="27" t="s">
        <v>135</v>
      </c>
      <c r="C48" s="124">
        <v>6.1640868092481E-3</v>
      </c>
      <c r="D48" s="301">
        <v>0.16356877323420074</v>
      </c>
      <c r="E48" s="124"/>
      <c r="G48" s="39" t="s">
        <v>151</v>
      </c>
      <c r="H48" s="309">
        <v>-2.4509701587743425E-2</v>
      </c>
      <c r="I48" s="309">
        <v>0.18436723276069256</v>
      </c>
      <c r="J48" s="30">
        <v>2666</v>
      </c>
    </row>
    <row r="49" spans="1:9">
      <c r="A49" s="417"/>
      <c r="B49" s="27" t="s">
        <v>136</v>
      </c>
      <c r="C49" s="124">
        <v>0.19504509827090472</v>
      </c>
      <c r="D49" s="301">
        <v>-0.19851096544468722</v>
      </c>
      <c r="E49" s="124"/>
      <c r="H49" s="106"/>
      <c r="I49" s="51"/>
    </row>
    <row r="50" spans="1:9">
      <c r="A50" s="417"/>
      <c r="B50" s="27" t="s">
        <v>137</v>
      </c>
      <c r="C50" s="124">
        <v>2.7413446768285478E-2</v>
      </c>
      <c r="D50" s="301">
        <v>-2.0408163265306121E-2</v>
      </c>
      <c r="E50" s="124"/>
    </row>
    <row r="51" spans="1:9">
      <c r="A51" s="417"/>
      <c r="B51" s="27" t="s">
        <v>138</v>
      </c>
      <c r="C51" s="124">
        <v>0.40367875851746821</v>
      </c>
      <c r="D51" s="301">
        <v>-0.32085348883440462</v>
      </c>
      <c r="E51" s="124"/>
    </row>
    <row r="52" spans="1:9">
      <c r="A52" s="418"/>
      <c r="B52" s="31" t="s">
        <v>139</v>
      </c>
      <c r="C52" s="302">
        <v>9.2362834298318167E-2</v>
      </c>
      <c r="D52" s="303">
        <v>-0.43343802850930174</v>
      </c>
      <c r="E52" s="124"/>
    </row>
    <row r="54" spans="1:9">
      <c r="A54" t="s">
        <v>356</v>
      </c>
      <c r="G54" t="s">
        <v>356</v>
      </c>
    </row>
    <row r="86" spans="2:6">
      <c r="B86" t="s">
        <v>153</v>
      </c>
    </row>
    <row r="94" spans="2:6">
      <c r="B94" s="80"/>
      <c r="C94" s="96"/>
      <c r="D94" s="81"/>
      <c r="E94" s="81"/>
      <c r="F94" s="81"/>
    </row>
    <row r="95" spans="2:6">
      <c r="B95" s="80"/>
      <c r="C95" s="96"/>
      <c r="D95" s="81"/>
      <c r="E95" s="81"/>
      <c r="F95" s="81"/>
    </row>
    <row r="96" spans="2:6">
      <c r="B96" s="80"/>
      <c r="C96" s="96"/>
      <c r="D96" s="81"/>
      <c r="E96" s="81"/>
      <c r="F96" s="81"/>
    </row>
    <row r="97" spans="2:17">
      <c r="B97" s="80"/>
      <c r="C97" s="96"/>
      <c r="D97" s="81"/>
      <c r="E97" s="81"/>
      <c r="F97" s="81"/>
    </row>
    <row r="98" spans="2:17">
      <c r="B98" s="80"/>
      <c r="C98" s="96"/>
      <c r="D98" s="81"/>
      <c r="E98" s="81"/>
      <c r="F98" s="81"/>
    </row>
    <row r="99" spans="2:17">
      <c r="B99" s="80"/>
      <c r="C99" s="96"/>
      <c r="D99" s="81"/>
      <c r="E99" s="81"/>
      <c r="F99" s="81"/>
    </row>
    <row r="100" spans="2:17">
      <c r="B100" s="80"/>
      <c r="C100" s="96"/>
      <c r="D100" s="81"/>
      <c r="E100" s="81"/>
      <c r="F100" s="81"/>
    </row>
    <row r="101" spans="2:17">
      <c r="B101" s="80"/>
      <c r="C101" s="96"/>
      <c r="D101" s="81"/>
      <c r="E101" s="81"/>
      <c r="F101" s="81"/>
    </row>
    <row r="102" spans="2:17">
      <c r="B102" s="80"/>
      <c r="C102" s="96"/>
      <c r="D102" s="81"/>
      <c r="E102" s="81"/>
      <c r="F102" s="81"/>
    </row>
    <row r="103" spans="2:17">
      <c r="B103" s="80"/>
      <c r="C103" s="96"/>
      <c r="D103" s="81"/>
      <c r="E103" s="81"/>
      <c r="F103" s="81"/>
    </row>
    <row r="104" spans="2:17">
      <c r="B104" s="80"/>
      <c r="C104" s="96"/>
      <c r="D104" s="81"/>
      <c r="E104" s="81"/>
      <c r="F104" s="81"/>
    </row>
    <row r="105" spans="2:17">
      <c r="B105" s="80"/>
      <c r="C105" s="96"/>
      <c r="D105" s="81"/>
      <c r="E105" s="81"/>
      <c r="F105" s="81"/>
    </row>
    <row r="110" spans="2:17">
      <c r="J110" s="91"/>
      <c r="K110" s="91"/>
      <c r="L110" s="91"/>
      <c r="O110" s="91"/>
      <c r="P110" s="91"/>
      <c r="Q110" s="91"/>
    </row>
    <row r="111" spans="2:17">
      <c r="B111" s="92"/>
      <c r="C111" s="96"/>
      <c r="D111" s="108"/>
      <c r="E111" s="108"/>
      <c r="F111" s="108"/>
      <c r="L111" s="106"/>
      <c r="Q111" s="106"/>
    </row>
    <row r="112" spans="2:17">
      <c r="B112" s="92"/>
      <c r="C112" s="96"/>
      <c r="D112" s="108"/>
      <c r="E112" s="108"/>
      <c r="F112" s="108"/>
      <c r="L112" s="106"/>
      <c r="Q112" s="106"/>
    </row>
    <row r="113" spans="1:17">
      <c r="B113" s="92"/>
      <c r="C113" s="96"/>
      <c r="D113" s="108"/>
      <c r="E113" s="108"/>
      <c r="F113" s="108"/>
      <c r="L113" s="106"/>
      <c r="Q113" s="106"/>
    </row>
    <row r="114" spans="1:17">
      <c r="B114" s="92"/>
      <c r="C114" s="96"/>
      <c r="D114" s="108"/>
      <c r="E114" s="108"/>
      <c r="F114" s="108"/>
      <c r="L114" s="106"/>
      <c r="Q114" s="106"/>
    </row>
    <row r="115" spans="1:17">
      <c r="B115" s="92"/>
      <c r="C115" s="96"/>
      <c r="D115" s="108"/>
      <c r="E115" s="108"/>
      <c r="F115" s="108"/>
      <c r="L115" s="106"/>
      <c r="Q115" s="106"/>
    </row>
    <row r="116" spans="1:17">
      <c r="B116" s="92"/>
      <c r="C116" s="96"/>
      <c r="D116" s="108"/>
      <c r="E116" s="108"/>
      <c r="F116" s="108"/>
      <c r="L116" s="106"/>
      <c r="Q116" s="106"/>
    </row>
    <row r="117" spans="1:17">
      <c r="B117" s="92"/>
      <c r="C117" s="96"/>
      <c r="D117" s="108"/>
      <c r="E117" s="108"/>
      <c r="F117" s="108"/>
      <c r="L117" s="106"/>
      <c r="Q117" s="106"/>
    </row>
    <row r="118" spans="1:17">
      <c r="B118" s="92"/>
      <c r="C118" s="96"/>
      <c r="D118" s="108"/>
      <c r="E118" s="108"/>
      <c r="F118" s="108"/>
      <c r="L118" s="106"/>
      <c r="Q118" s="106"/>
    </row>
    <row r="119" spans="1:17">
      <c r="B119" s="92"/>
      <c r="C119" s="96"/>
      <c r="D119" s="108"/>
      <c r="E119" s="108"/>
      <c r="F119" s="108"/>
      <c r="L119" s="106"/>
      <c r="Q119" s="106"/>
    </row>
    <row r="120" spans="1:17">
      <c r="B120" s="92"/>
      <c r="C120" s="96"/>
      <c r="D120" s="108"/>
      <c r="E120" s="108"/>
      <c r="F120" s="108"/>
      <c r="L120" s="106"/>
      <c r="Q120" s="106"/>
    </row>
    <row r="121" spans="1:17">
      <c r="B121" s="92"/>
      <c r="C121" s="96"/>
      <c r="D121" s="108"/>
      <c r="E121" s="108"/>
      <c r="F121" s="108"/>
      <c r="L121" s="106"/>
      <c r="Q121" s="106"/>
    </row>
    <row r="122" spans="1:17">
      <c r="B122" s="92"/>
      <c r="C122" s="96"/>
      <c r="D122" s="108"/>
      <c r="E122" s="108"/>
      <c r="F122" s="108"/>
    </row>
    <row r="125" spans="1:17">
      <c r="A125" s="1"/>
    </row>
    <row r="126" spans="1:17">
      <c r="B126" s="91"/>
      <c r="C126" s="91"/>
      <c r="D126" s="91"/>
      <c r="E126" s="314"/>
      <c r="H126" s="91"/>
      <c r="I126" s="91"/>
      <c r="J126" s="91"/>
    </row>
    <row r="127" spans="1:17">
      <c r="B127" s="51"/>
      <c r="C127" s="51"/>
      <c r="J127" s="106"/>
    </row>
    <row r="128" spans="1:17">
      <c r="B128" s="51"/>
      <c r="C128" s="51"/>
      <c r="J128" s="106"/>
    </row>
    <row r="129" spans="2:10">
      <c r="B129" s="51"/>
      <c r="C129" s="51"/>
      <c r="J129" s="106"/>
    </row>
    <row r="130" spans="2:10">
      <c r="B130" s="51"/>
      <c r="C130" s="51"/>
      <c r="J130" s="106"/>
    </row>
    <row r="131" spans="2:10">
      <c r="B131" s="51"/>
      <c r="C131" s="51"/>
      <c r="J131" s="106"/>
    </row>
    <row r="132" spans="2:10">
      <c r="B132" s="51"/>
      <c r="C132" s="51"/>
      <c r="J132" s="106"/>
    </row>
    <row r="133" spans="2:10">
      <c r="B133" s="51"/>
      <c r="C133" s="51"/>
      <c r="J133" s="106"/>
    </row>
    <row r="134" spans="2:10">
      <c r="B134" s="51"/>
      <c r="C134" s="51"/>
      <c r="J134" s="106"/>
    </row>
    <row r="135" spans="2:10">
      <c r="B135" s="106"/>
      <c r="C135" s="51"/>
      <c r="J135" s="106"/>
    </row>
    <row r="184" spans="1:5">
      <c r="A184" s="1"/>
      <c r="C184" s="96"/>
      <c r="D184" s="96"/>
      <c r="E184" s="315"/>
    </row>
    <row r="185" spans="1:5">
      <c r="A185" s="109"/>
      <c r="C185" s="108"/>
      <c r="D185" s="108"/>
      <c r="E185" s="108"/>
    </row>
    <row r="186" spans="1:5">
      <c r="A186" s="109"/>
      <c r="C186" s="108"/>
      <c r="D186" s="108"/>
      <c r="E186" s="108"/>
    </row>
    <row r="187" spans="1:5">
      <c r="A187" s="109"/>
      <c r="C187" s="108"/>
      <c r="D187" s="108"/>
      <c r="E187" s="108"/>
    </row>
    <row r="188" spans="1:5">
      <c r="A188" s="109"/>
      <c r="C188" s="108"/>
      <c r="D188" s="108"/>
      <c r="E188" s="108"/>
    </row>
    <row r="189" spans="1:5">
      <c r="A189" s="109"/>
      <c r="C189" s="108"/>
      <c r="D189" s="108"/>
      <c r="E189" s="108"/>
    </row>
    <row r="190" spans="1:5">
      <c r="A190" s="109"/>
      <c r="C190" s="108"/>
      <c r="D190" s="108"/>
      <c r="E190" s="108"/>
    </row>
    <row r="191" spans="1:5">
      <c r="A191" s="109"/>
      <c r="C191" s="108"/>
      <c r="D191" s="108"/>
      <c r="E191" s="108"/>
    </row>
    <row r="192" spans="1:5">
      <c r="A192" s="109"/>
      <c r="C192" s="108"/>
      <c r="D192" s="108"/>
      <c r="E192" s="108"/>
    </row>
    <row r="193" spans="1:5">
      <c r="A193" s="109"/>
      <c r="C193" s="108"/>
      <c r="D193" s="108"/>
      <c r="E193" s="108"/>
    </row>
    <row r="194" spans="1:5">
      <c r="A194" s="109"/>
      <c r="C194" s="108"/>
      <c r="D194" s="108"/>
      <c r="E194" s="108"/>
    </row>
    <row r="195" spans="1:5">
      <c r="A195" s="109"/>
      <c r="C195" s="108"/>
      <c r="D195" s="108"/>
      <c r="E195" s="108"/>
    </row>
    <row r="196" spans="1:5">
      <c r="A196" s="109"/>
      <c r="C196" s="108"/>
      <c r="D196" s="108"/>
      <c r="E196" s="108"/>
    </row>
  </sheetData>
  <mergeCells count="2">
    <mergeCell ref="A41:A46"/>
    <mergeCell ref="A47:A52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9"/>
  <sheetViews>
    <sheetView topLeftCell="E28" workbookViewId="0">
      <selection activeCell="R47" sqref="R47"/>
    </sheetView>
  </sheetViews>
  <sheetFormatPr baseColWidth="10" defaultRowHeight="15"/>
  <cols>
    <col min="1" max="1" width="24.140625" customWidth="1"/>
    <col min="8" max="8" width="27.5703125" customWidth="1"/>
    <col min="12" max="12" width="12.140625" customWidth="1"/>
    <col min="13" max="13" width="22.28515625" customWidth="1"/>
    <col min="21" max="21" width="12.28515625" customWidth="1"/>
  </cols>
  <sheetData>
    <row r="1" spans="1:8">
      <c r="A1" s="183" t="s">
        <v>314</v>
      </c>
    </row>
    <row r="2" spans="1:8">
      <c r="A2" s="184" t="s">
        <v>315</v>
      </c>
    </row>
    <row r="3" spans="1:8">
      <c r="A3" s="184" t="s">
        <v>316</v>
      </c>
    </row>
    <row r="4" spans="1:8">
      <c r="A4" s="184" t="s">
        <v>439</v>
      </c>
    </row>
    <row r="5" spans="1:8">
      <c r="A5" s="185"/>
    </row>
    <row r="6" spans="1:8">
      <c r="A6" s="186" t="s">
        <v>317</v>
      </c>
    </row>
    <row r="7" spans="1:8">
      <c r="A7" s="186"/>
    </row>
    <row r="8" spans="1:8">
      <c r="H8" s="186"/>
    </row>
    <row r="9" spans="1:8">
      <c r="A9" s="164" t="s">
        <v>370</v>
      </c>
      <c r="H9" s="186"/>
    </row>
    <row r="10" spans="1:8">
      <c r="A10" t="s">
        <v>445</v>
      </c>
      <c r="H10" s="186"/>
    </row>
    <row r="11" spans="1:8" ht="15.75">
      <c r="A11" s="316" t="s">
        <v>60</v>
      </c>
      <c r="H11" s="316" t="s">
        <v>90</v>
      </c>
    </row>
    <row r="25" spans="1:13">
      <c r="A25" t="s">
        <v>371</v>
      </c>
    </row>
    <row r="27" spans="1:13">
      <c r="A27" t="s">
        <v>356</v>
      </c>
    </row>
    <row r="30" spans="1:13">
      <c r="A30" s="1" t="s">
        <v>372</v>
      </c>
      <c r="H30" s="1" t="s">
        <v>373</v>
      </c>
    </row>
    <row r="31" spans="1:13">
      <c r="A31" s="208" t="s">
        <v>140</v>
      </c>
      <c r="B31" s="208" t="s">
        <v>282</v>
      </c>
      <c r="F31" s="79"/>
      <c r="H31" s="208" t="s">
        <v>140</v>
      </c>
      <c r="I31" s="208" t="s">
        <v>282</v>
      </c>
      <c r="M31" s="79"/>
    </row>
    <row r="32" spans="1:13">
      <c r="A32" t="s">
        <v>289</v>
      </c>
      <c r="B32">
        <v>36048</v>
      </c>
      <c r="H32" t="s">
        <v>289</v>
      </c>
      <c r="I32">
        <v>10063</v>
      </c>
    </row>
    <row r="33" spans="1:21">
      <c r="A33" t="s">
        <v>290</v>
      </c>
      <c r="B33">
        <v>23253</v>
      </c>
      <c r="H33" t="s">
        <v>290</v>
      </c>
      <c r="I33">
        <v>1903</v>
      </c>
    </row>
    <row r="34" spans="1:21">
      <c r="A34" t="s">
        <v>291</v>
      </c>
      <c r="B34">
        <v>4899</v>
      </c>
      <c r="H34" t="s">
        <v>291</v>
      </c>
      <c r="I34">
        <v>1456</v>
      </c>
    </row>
    <row r="35" spans="1:21">
      <c r="A35" t="s">
        <v>193</v>
      </c>
      <c r="B35">
        <v>64200</v>
      </c>
      <c r="H35" t="s">
        <v>193</v>
      </c>
      <c r="I35">
        <v>13422</v>
      </c>
    </row>
    <row r="37" spans="1:21">
      <c r="A37" t="s">
        <v>302</v>
      </c>
      <c r="H37" t="s">
        <v>302</v>
      </c>
    </row>
    <row r="39" spans="1:21">
      <c r="A39" s="1" t="s">
        <v>437</v>
      </c>
    </row>
    <row r="40" spans="1:21" ht="33.75">
      <c r="A40" s="313" t="s">
        <v>283</v>
      </c>
      <c r="B40" s="311" t="s">
        <v>285</v>
      </c>
      <c r="C40" s="311" t="s">
        <v>286</v>
      </c>
      <c r="D40" s="311" t="s">
        <v>287</v>
      </c>
      <c r="E40" s="312" t="s">
        <v>288</v>
      </c>
      <c r="H40" s="318" t="s">
        <v>292</v>
      </c>
      <c r="M40" s="208" t="s">
        <v>0</v>
      </c>
    </row>
    <row r="41" spans="1:21">
      <c r="A41" s="151" t="s">
        <v>282</v>
      </c>
      <c r="B41" s="149">
        <v>0.51182343667892805</v>
      </c>
      <c r="C41" s="149">
        <v>0.10352075669994745</v>
      </c>
      <c r="D41" s="149">
        <v>0.29847609038360484</v>
      </c>
      <c r="E41" s="152">
        <v>8.6179716237519702E-2</v>
      </c>
      <c r="M41" s="1" t="s">
        <v>427</v>
      </c>
    </row>
    <row r="42" spans="1:21">
      <c r="A42" s="151" t="s">
        <v>28</v>
      </c>
      <c r="B42" s="149">
        <v>0.59314709477150296</v>
      </c>
      <c r="C42" s="149">
        <v>0.10983638657753056</v>
      </c>
      <c r="D42" s="149">
        <v>0.21195275508514849</v>
      </c>
      <c r="E42" s="150">
        <v>8.5063763565818046E-2</v>
      </c>
      <c r="M42" s="419" t="s">
        <v>336</v>
      </c>
      <c r="N42" s="420" t="s">
        <v>183</v>
      </c>
      <c r="O42" s="420"/>
      <c r="P42" s="420" t="s">
        <v>184</v>
      </c>
      <c r="Q42" s="420"/>
      <c r="R42" s="420" t="s">
        <v>185</v>
      </c>
      <c r="S42" s="420"/>
      <c r="T42" s="420" t="s">
        <v>288</v>
      </c>
      <c r="U42" s="420"/>
    </row>
    <row r="43" spans="1:21">
      <c r="A43" s="153" t="s">
        <v>32</v>
      </c>
      <c r="B43" s="149">
        <v>0.45290440290727529</v>
      </c>
      <c r="C43" s="149">
        <v>9.0498094221476449E-2</v>
      </c>
      <c r="D43" s="149">
        <v>0.3736911271636788</v>
      </c>
      <c r="E43" s="152">
        <v>8.2906375707569535E-2</v>
      </c>
      <c r="M43" s="419"/>
      <c r="N43" s="208" t="s">
        <v>293</v>
      </c>
      <c r="O43" s="208" t="s">
        <v>294</v>
      </c>
      <c r="P43" s="208" t="s">
        <v>293</v>
      </c>
      <c r="Q43" s="208" t="s">
        <v>294</v>
      </c>
      <c r="R43" s="208" t="s">
        <v>293</v>
      </c>
      <c r="S43" s="208" t="s">
        <v>294</v>
      </c>
      <c r="T43" s="208" t="s">
        <v>293</v>
      </c>
      <c r="U43" s="208" t="s">
        <v>294</v>
      </c>
    </row>
    <row r="44" spans="1:21">
      <c r="A44" s="153" t="s">
        <v>109</v>
      </c>
      <c r="B44" s="149">
        <v>0.42250028749282215</v>
      </c>
      <c r="C44" s="149">
        <v>8.4558018646624628E-2</v>
      </c>
      <c r="D44" s="149">
        <v>0.39536334920503291</v>
      </c>
      <c r="E44" s="150">
        <v>9.7578344655520288E-2</v>
      </c>
      <c r="M44" t="s">
        <v>38</v>
      </c>
      <c r="N44">
        <v>15446.349999999999</v>
      </c>
      <c r="O44">
        <v>1084.5100000000002</v>
      </c>
      <c r="P44">
        <v>4228.4299999999994</v>
      </c>
      <c r="Q44">
        <v>436.45</v>
      </c>
      <c r="R44">
        <v>5608.73</v>
      </c>
      <c r="S44">
        <v>817.5200000000001</v>
      </c>
      <c r="T44">
        <v>2177.6100000000006</v>
      </c>
      <c r="U44">
        <v>81.44</v>
      </c>
    </row>
    <row r="45" spans="1:21">
      <c r="A45" s="155" t="s">
        <v>284</v>
      </c>
      <c r="B45" s="152">
        <v>0.472514060008904</v>
      </c>
      <c r="C45" s="152">
        <v>0.12122985646717936</v>
      </c>
      <c r="D45" s="154">
        <v>0.31847141941008755</v>
      </c>
      <c r="E45" s="152">
        <v>8.7784664113829236E-2</v>
      </c>
      <c r="M45" t="s">
        <v>35</v>
      </c>
      <c r="N45">
        <v>7304.9</v>
      </c>
      <c r="O45">
        <v>4765.28</v>
      </c>
      <c r="P45">
        <v>1760.24</v>
      </c>
      <c r="Q45">
        <v>1063.07</v>
      </c>
      <c r="R45">
        <v>19612.750000000004</v>
      </c>
      <c r="S45">
        <v>13242.550000000001</v>
      </c>
      <c r="T45">
        <v>2622.9700000000003</v>
      </c>
      <c r="U45">
        <v>1754.1</v>
      </c>
    </row>
    <row r="46" spans="1:21">
      <c r="M46" t="s">
        <v>39</v>
      </c>
      <c r="N46">
        <v>3938.380000000001</v>
      </c>
      <c r="O46">
        <v>647.17999999999995</v>
      </c>
      <c r="P46">
        <v>1228.21</v>
      </c>
      <c r="Q46">
        <v>181.89</v>
      </c>
      <c r="R46">
        <v>4128.93</v>
      </c>
      <c r="S46">
        <v>1366.96</v>
      </c>
      <c r="T46">
        <v>839.97</v>
      </c>
      <c r="U46">
        <v>253.89999999999998</v>
      </c>
    </row>
    <row r="47" spans="1:21">
      <c r="A47" t="s">
        <v>302</v>
      </c>
      <c r="M47" t="s">
        <v>43</v>
      </c>
      <c r="N47">
        <v>657.13000000000011</v>
      </c>
      <c r="O47">
        <v>75.31</v>
      </c>
      <c r="P47">
        <v>435.48</v>
      </c>
      <c r="Q47">
        <v>58.32</v>
      </c>
      <c r="R47">
        <v>622.13000000000011</v>
      </c>
      <c r="S47">
        <v>146.46</v>
      </c>
      <c r="T47">
        <v>101.65</v>
      </c>
      <c r="U47">
        <v>34</v>
      </c>
    </row>
    <row r="48" spans="1:21">
      <c r="M48" t="s">
        <v>37</v>
      </c>
      <c r="N48">
        <v>71255.42</v>
      </c>
      <c r="O48">
        <v>3531.5999999999995</v>
      </c>
      <c r="P48">
        <v>12146.989999999998</v>
      </c>
      <c r="Q48">
        <v>1420.8700000000001</v>
      </c>
      <c r="R48">
        <v>7926.5700000000006</v>
      </c>
      <c r="S48">
        <v>257.54000000000002</v>
      </c>
      <c r="T48">
        <v>9196.380000000001</v>
      </c>
      <c r="U48">
        <v>775.31</v>
      </c>
    </row>
    <row r="49" spans="1:21">
      <c r="M49" t="s">
        <v>36</v>
      </c>
      <c r="N49">
        <v>15220.8</v>
      </c>
      <c r="O49">
        <v>9841.7100000000009</v>
      </c>
      <c r="P49">
        <v>1337.06</v>
      </c>
      <c r="Q49">
        <v>841.00000000000011</v>
      </c>
      <c r="R49">
        <v>223.26</v>
      </c>
      <c r="S49">
        <v>152.85</v>
      </c>
      <c r="T49">
        <v>1161.8699999999999</v>
      </c>
      <c r="U49">
        <v>652.46</v>
      </c>
    </row>
    <row r="50" spans="1:21">
      <c r="M50" t="s">
        <v>52</v>
      </c>
      <c r="N50">
        <v>115.48</v>
      </c>
      <c r="O50">
        <v>95.18</v>
      </c>
      <c r="P50">
        <v>12.12</v>
      </c>
      <c r="Q50">
        <v>9.99</v>
      </c>
      <c r="R50">
        <v>429.00000000000006</v>
      </c>
      <c r="S50">
        <v>421.26</v>
      </c>
      <c r="T50">
        <v>24.66</v>
      </c>
      <c r="U50">
        <v>19.29</v>
      </c>
    </row>
    <row r="51" spans="1:21">
      <c r="M51" t="s">
        <v>41</v>
      </c>
      <c r="N51">
        <v>358.71</v>
      </c>
      <c r="O51">
        <v>193.85999999999999</v>
      </c>
      <c r="P51">
        <v>43.09</v>
      </c>
      <c r="Q51">
        <v>22.96</v>
      </c>
      <c r="R51">
        <v>372.71</v>
      </c>
      <c r="S51">
        <v>243.60999999999996</v>
      </c>
      <c r="T51">
        <v>159.03</v>
      </c>
      <c r="U51">
        <v>105.87000000000002</v>
      </c>
    </row>
    <row r="52" spans="1:21">
      <c r="M52" t="s">
        <v>42</v>
      </c>
      <c r="N52">
        <v>49.339999999999996</v>
      </c>
      <c r="O52">
        <v>1.69</v>
      </c>
      <c r="P52">
        <v>5.1099999999999994</v>
      </c>
      <c r="Q52">
        <v>0.36</v>
      </c>
      <c r="R52">
        <v>50.250000000000007</v>
      </c>
      <c r="S52">
        <v>2.1300000000000003</v>
      </c>
      <c r="T52">
        <v>7.88</v>
      </c>
      <c r="U52">
        <v>0</v>
      </c>
    </row>
    <row r="53" spans="1:21">
      <c r="M53" t="s">
        <v>51</v>
      </c>
      <c r="N53">
        <v>882.80000000000007</v>
      </c>
      <c r="O53">
        <v>103.97</v>
      </c>
      <c r="P53">
        <v>140.93</v>
      </c>
      <c r="Q53">
        <v>29.429999999999996</v>
      </c>
      <c r="R53">
        <v>2201.2400000000002</v>
      </c>
      <c r="S53">
        <v>131.88</v>
      </c>
      <c r="T53">
        <v>233.12</v>
      </c>
      <c r="U53">
        <v>47.02</v>
      </c>
    </row>
    <row r="54" spans="1:21">
      <c r="M54" s="343" t="s">
        <v>426</v>
      </c>
      <c r="N54" s="343">
        <v>115229.31</v>
      </c>
      <c r="O54" s="343">
        <v>20340.290000000005</v>
      </c>
      <c r="P54" s="343">
        <v>21337.66</v>
      </c>
      <c r="Q54" s="343">
        <v>4064.3399999999997</v>
      </c>
      <c r="R54" s="343">
        <v>41175.570000000007</v>
      </c>
      <c r="S54" s="343">
        <v>16782.760000000006</v>
      </c>
      <c r="T54" s="343">
        <v>16525.14</v>
      </c>
      <c r="U54" s="343">
        <v>3723.39</v>
      </c>
    </row>
    <row r="56" spans="1:21">
      <c r="A56" s="1"/>
    </row>
    <row r="57" spans="1:21">
      <c r="F57" s="79"/>
    </row>
    <row r="58" spans="1:21">
      <c r="I58" t="s">
        <v>302</v>
      </c>
      <c r="L58" s="156"/>
      <c r="R58" t="s">
        <v>302</v>
      </c>
    </row>
    <row r="59" spans="1:21">
      <c r="L59" s="156"/>
    </row>
    <row r="96" spans="4:5">
      <c r="D96" s="157"/>
      <c r="E96" s="157"/>
    </row>
    <row r="97" spans="4:5">
      <c r="D97" s="157"/>
      <c r="E97" s="157"/>
    </row>
    <row r="98" spans="4:5">
      <c r="D98" s="157"/>
      <c r="E98" s="157"/>
    </row>
    <row r="99" spans="4:5">
      <c r="D99" s="157"/>
      <c r="E99" s="157"/>
    </row>
    <row r="100" spans="4:5">
      <c r="D100" s="157"/>
      <c r="E100" s="157"/>
    </row>
    <row r="101" spans="4:5">
      <c r="D101" s="157"/>
      <c r="E101" s="157"/>
    </row>
    <row r="102" spans="4:5">
      <c r="D102" s="157"/>
      <c r="E102" s="157"/>
    </row>
    <row r="103" spans="4:5">
      <c r="D103" s="157"/>
      <c r="E103" s="157"/>
    </row>
    <row r="104" spans="4:5">
      <c r="D104" s="157"/>
      <c r="E104" s="157"/>
    </row>
    <row r="105" spans="4:5">
      <c r="D105" s="157"/>
      <c r="E105" s="157"/>
    </row>
    <row r="106" spans="4:5">
      <c r="D106" s="157"/>
      <c r="E106" s="157"/>
    </row>
    <row r="107" spans="4:5">
      <c r="D107" s="157"/>
      <c r="E107" s="157"/>
    </row>
    <row r="108" spans="4:5">
      <c r="D108" s="157"/>
      <c r="E108" s="157"/>
    </row>
    <row r="109" spans="4:5">
      <c r="D109" s="157"/>
      <c r="E109" s="157"/>
    </row>
    <row r="110" spans="4:5">
      <c r="D110" s="157"/>
      <c r="E110" s="157"/>
    </row>
    <row r="111" spans="4:5">
      <c r="D111" s="157"/>
      <c r="E111" s="157"/>
    </row>
    <row r="112" spans="4:5">
      <c r="D112" s="157"/>
      <c r="E112" s="157"/>
    </row>
    <row r="113" spans="4:5">
      <c r="D113" s="157"/>
      <c r="E113" s="157"/>
    </row>
    <row r="114" spans="4:5">
      <c r="D114" s="157"/>
      <c r="E114" s="157"/>
    </row>
    <row r="115" spans="4:5">
      <c r="D115" s="157"/>
      <c r="E115" s="157"/>
    </row>
    <row r="116" spans="4:5">
      <c r="D116" s="157"/>
      <c r="E116" s="157"/>
    </row>
    <row r="117" spans="4:5">
      <c r="D117" s="157"/>
      <c r="E117" s="157"/>
    </row>
    <row r="118" spans="4:5">
      <c r="D118" s="157"/>
      <c r="E118" s="157"/>
    </row>
    <row r="119" spans="4:5">
      <c r="D119" s="157"/>
      <c r="E119" s="157"/>
    </row>
    <row r="120" spans="4:5">
      <c r="D120" s="157"/>
      <c r="E120" s="157"/>
    </row>
    <row r="121" spans="4:5">
      <c r="D121" s="157"/>
      <c r="E121" s="157"/>
    </row>
    <row r="122" spans="4:5">
      <c r="D122" s="157"/>
      <c r="E122" s="157"/>
    </row>
    <row r="123" spans="4:5">
      <c r="D123" s="157"/>
      <c r="E123" s="157"/>
    </row>
    <row r="124" spans="4:5">
      <c r="E124" s="157"/>
    </row>
    <row r="125" spans="4:5">
      <c r="E125" s="157"/>
    </row>
    <row r="126" spans="4:5">
      <c r="E126" s="157"/>
    </row>
    <row r="127" spans="4:5">
      <c r="E127" s="157"/>
    </row>
    <row r="128" spans="4:5">
      <c r="E128" s="157"/>
    </row>
    <row r="129" spans="5:5">
      <c r="E129" s="157"/>
    </row>
  </sheetData>
  <mergeCells count="5">
    <mergeCell ref="M42:M43"/>
    <mergeCell ref="N42:O42"/>
    <mergeCell ref="P42:Q42"/>
    <mergeCell ref="R42:S42"/>
    <mergeCell ref="T42:U42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8"/>
  <sheetViews>
    <sheetView workbookViewId="0">
      <selection activeCell="M20" sqref="M20"/>
    </sheetView>
  </sheetViews>
  <sheetFormatPr baseColWidth="10" defaultRowHeight="15"/>
  <cols>
    <col min="1" max="1" width="13.42578125" customWidth="1"/>
    <col min="2" max="2" width="17.5703125" customWidth="1"/>
    <col min="4" max="4" width="12.42578125" bestFit="1" customWidth="1"/>
    <col min="11" max="11" width="19" customWidth="1"/>
    <col min="12" max="12" width="20.42578125" customWidth="1"/>
  </cols>
  <sheetData>
    <row r="1" spans="1:14">
      <c r="A1" s="183" t="s">
        <v>314</v>
      </c>
    </row>
    <row r="2" spans="1:14">
      <c r="A2" s="184" t="s">
        <v>315</v>
      </c>
    </row>
    <row r="3" spans="1:14">
      <c r="A3" s="184" t="s">
        <v>316</v>
      </c>
    </row>
    <row r="4" spans="1:14">
      <c r="A4" s="184" t="s">
        <v>439</v>
      </c>
    </row>
    <row r="5" spans="1:14">
      <c r="A5" s="185"/>
    </row>
    <row r="6" spans="1:14">
      <c r="A6" s="186" t="s">
        <v>317</v>
      </c>
    </row>
    <row r="7" spans="1:14">
      <c r="A7" s="186"/>
    </row>
    <row r="9" spans="1:14">
      <c r="A9" s="1" t="s">
        <v>407</v>
      </c>
      <c r="F9" s="1"/>
    </row>
    <row r="10" spans="1:14">
      <c r="A10" s="164" t="s">
        <v>428</v>
      </c>
    </row>
    <row r="11" spans="1:14">
      <c r="A11" t="s">
        <v>423</v>
      </c>
    </row>
    <row r="13" spans="1:14">
      <c r="K13" s="208" t="s">
        <v>0</v>
      </c>
      <c r="L13" s="208" t="s">
        <v>422</v>
      </c>
      <c r="M13" s="319" t="s">
        <v>1</v>
      </c>
      <c r="N13" s="317" t="s">
        <v>2</v>
      </c>
    </row>
    <row r="14" spans="1:14">
      <c r="K14" s="421" t="s">
        <v>154</v>
      </c>
      <c r="L14" t="s">
        <v>155</v>
      </c>
      <c r="M14" s="81">
        <v>0.13544926240500671</v>
      </c>
      <c r="N14" s="81">
        <v>0.34963960770412383</v>
      </c>
    </row>
    <row r="15" spans="1:14">
      <c r="K15" s="421"/>
      <c r="L15" t="s">
        <v>156</v>
      </c>
      <c r="M15" s="81">
        <v>0.10788258083743109</v>
      </c>
      <c r="N15" s="81">
        <v>0.11652684233329394</v>
      </c>
    </row>
    <row r="16" spans="1:14">
      <c r="K16" s="421"/>
      <c r="L16" t="s">
        <v>157</v>
      </c>
      <c r="M16" s="81">
        <v>0.16875279392042913</v>
      </c>
      <c r="N16" s="81">
        <v>0.16396864783961559</v>
      </c>
    </row>
    <row r="17" spans="1:14">
      <c r="K17" s="421"/>
      <c r="L17" t="s">
        <v>158</v>
      </c>
      <c r="M17" s="81">
        <v>0.30695872448219341</v>
      </c>
      <c r="N17" s="81">
        <v>0.22007562330142974</v>
      </c>
    </row>
    <row r="18" spans="1:14">
      <c r="K18" s="421"/>
      <c r="L18" t="s">
        <v>159</v>
      </c>
      <c r="M18" s="81">
        <v>0.28095663835493967</v>
      </c>
      <c r="N18" s="81">
        <v>0.14978927882153689</v>
      </c>
    </row>
    <row r="19" spans="1:14">
      <c r="K19" s="421" t="s">
        <v>10</v>
      </c>
      <c r="L19" t="s">
        <v>155</v>
      </c>
      <c r="M19" s="81">
        <v>1.2275553444990388E-2</v>
      </c>
      <c r="N19" s="81">
        <v>7.7581317324940266E-2</v>
      </c>
    </row>
    <row r="20" spans="1:14">
      <c r="K20" s="421"/>
      <c r="L20" t="s">
        <v>156</v>
      </c>
      <c r="M20" s="81">
        <v>3.069605312184499E-2</v>
      </c>
      <c r="N20" s="81">
        <v>7.4616248823147324E-2</v>
      </c>
    </row>
    <row r="21" spans="1:14">
      <c r="K21" s="421"/>
      <c r="L21" t="s">
        <v>157</v>
      </c>
      <c r="M21" s="81">
        <v>0.10241905526618732</v>
      </c>
      <c r="N21" s="81">
        <v>0.18608635985210265</v>
      </c>
    </row>
    <row r="22" spans="1:14">
      <c r="K22" s="421"/>
      <c r="L22" t="s">
        <v>158</v>
      </c>
      <c r="M22" s="81">
        <v>0.36893307138720732</v>
      </c>
      <c r="N22" s="81">
        <v>0.39436771697327344</v>
      </c>
    </row>
    <row r="23" spans="1:14">
      <c r="K23" s="421"/>
      <c r="L23" t="s">
        <v>159</v>
      </c>
      <c r="M23" s="81">
        <v>0.4856762667797701</v>
      </c>
      <c r="N23" s="81">
        <v>0.26734835702653631</v>
      </c>
    </row>
    <row r="25" spans="1:14">
      <c r="L25" t="s">
        <v>302</v>
      </c>
    </row>
    <row r="27" spans="1:14">
      <c r="C27" s="91"/>
      <c r="D27" s="96"/>
    </row>
    <row r="28" spans="1:14">
      <c r="A28" s="111"/>
      <c r="C28" s="81"/>
      <c r="D28" s="81"/>
    </row>
    <row r="29" spans="1:14">
      <c r="A29" s="111"/>
      <c r="C29" s="81"/>
      <c r="D29" s="81"/>
    </row>
    <row r="30" spans="1:14">
      <c r="A30" t="s">
        <v>302</v>
      </c>
      <c r="C30" s="81"/>
      <c r="D30" s="81"/>
    </row>
    <row r="31" spans="1:14">
      <c r="C31" s="81"/>
      <c r="D31" s="81"/>
    </row>
    <row r="32" spans="1:14">
      <c r="A32" s="111"/>
      <c r="C32" s="81"/>
      <c r="D32" s="81"/>
    </row>
    <row r="33" spans="1:1">
      <c r="A33" s="111"/>
    </row>
    <row r="34" spans="1:1">
      <c r="A34" s="111"/>
    </row>
    <row r="35" spans="1:1">
      <c r="A35" s="111"/>
    </row>
    <row r="36" spans="1:1">
      <c r="A36" s="111"/>
    </row>
    <row r="37" spans="1:1">
      <c r="A37" s="111"/>
    </row>
    <row r="38" spans="1:1">
      <c r="A38" s="111"/>
    </row>
  </sheetData>
  <mergeCells count="2">
    <mergeCell ref="K14:K18"/>
    <mergeCell ref="K19:K23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6"/>
  <sheetViews>
    <sheetView workbookViewId="0">
      <selection activeCell="I32" sqref="I32"/>
    </sheetView>
  </sheetViews>
  <sheetFormatPr baseColWidth="10" defaultRowHeight="15"/>
  <cols>
    <col min="3" max="3" width="20.28515625" customWidth="1"/>
    <col min="4" max="4" width="14.140625" customWidth="1"/>
    <col min="5" max="5" width="19" customWidth="1"/>
    <col min="6" max="6" width="16.7109375" customWidth="1"/>
    <col min="11" max="11" width="24.85546875" customWidth="1"/>
    <col min="12" max="12" width="13.7109375" customWidth="1"/>
    <col min="13" max="13" width="18.85546875" customWidth="1"/>
    <col min="14" max="14" width="14" customWidth="1"/>
  </cols>
  <sheetData>
    <row r="1" spans="1:1">
      <c r="A1" s="183" t="s">
        <v>314</v>
      </c>
    </row>
    <row r="2" spans="1:1">
      <c r="A2" s="184" t="s">
        <v>315</v>
      </c>
    </row>
    <row r="3" spans="1:1">
      <c r="A3" s="184" t="s">
        <v>316</v>
      </c>
    </row>
    <row r="4" spans="1:1">
      <c r="A4" s="184" t="s">
        <v>439</v>
      </c>
    </row>
    <row r="5" spans="1:1">
      <c r="A5" s="185"/>
    </row>
    <row r="6" spans="1:1">
      <c r="A6" s="186" t="s">
        <v>317</v>
      </c>
    </row>
    <row r="7" spans="1:1">
      <c r="A7" s="186"/>
    </row>
    <row r="9" spans="1:1">
      <c r="A9" s="1" t="s">
        <v>408</v>
      </c>
    </row>
    <row r="10" spans="1:1">
      <c r="A10" s="164" t="s">
        <v>446</v>
      </c>
    </row>
    <row r="11" spans="1:1">
      <c r="A11" t="s">
        <v>163</v>
      </c>
    </row>
    <row r="17" spans="1:14">
      <c r="G17" s="1"/>
    </row>
    <row r="19" spans="1:14">
      <c r="K19" s="208" t="s">
        <v>0</v>
      </c>
      <c r="L19" s="208" t="s">
        <v>160</v>
      </c>
      <c r="M19" s="208" t="s">
        <v>161</v>
      </c>
      <c r="N19" s="208" t="s">
        <v>162</v>
      </c>
    </row>
    <row r="20" spans="1:14" ht="15" customHeight="1">
      <c r="J20" s="422" t="s">
        <v>90</v>
      </c>
      <c r="K20" t="s">
        <v>4</v>
      </c>
      <c r="L20" s="81">
        <v>0.15494085195359966</v>
      </c>
      <c r="M20" s="81">
        <v>0.25758548718628671</v>
      </c>
      <c r="N20" s="81">
        <v>0.58747366086011366</v>
      </c>
    </row>
    <row r="21" spans="1:14">
      <c r="J21" s="422"/>
      <c r="K21" t="s">
        <v>10</v>
      </c>
      <c r="L21" s="81">
        <v>0.12817088911699615</v>
      </c>
      <c r="M21" s="81">
        <v>0.25201705587799722</v>
      </c>
      <c r="N21" s="81">
        <v>0.61981205500500658</v>
      </c>
    </row>
    <row r="22" spans="1:14" ht="15" customHeight="1">
      <c r="J22" s="422"/>
      <c r="K22" t="s">
        <v>164</v>
      </c>
      <c r="L22" s="81">
        <v>0.50312919088064367</v>
      </c>
      <c r="M22" s="81">
        <v>0.24340634778721504</v>
      </c>
      <c r="N22" s="81">
        <v>0.25346446133214129</v>
      </c>
    </row>
    <row r="23" spans="1:14" ht="21" customHeight="1">
      <c r="J23" s="421" t="s">
        <v>91</v>
      </c>
      <c r="K23" t="s">
        <v>10</v>
      </c>
      <c r="L23" s="81">
        <v>0.23997184290019499</v>
      </c>
      <c r="M23" s="81">
        <v>0.29483767158159735</v>
      </c>
      <c r="N23" s="81">
        <v>0.46519048551820763</v>
      </c>
    </row>
    <row r="24" spans="1:14">
      <c r="J24" s="421"/>
      <c r="K24" t="s">
        <v>164</v>
      </c>
      <c r="L24" s="81">
        <v>0.68078695498050334</v>
      </c>
      <c r="M24" s="81">
        <v>0.184804442868959</v>
      </c>
      <c r="N24" s="81">
        <v>0.13440860215053763</v>
      </c>
    </row>
    <row r="28" spans="1:14">
      <c r="A28" t="s">
        <v>302</v>
      </c>
      <c r="L28" t="s">
        <v>302</v>
      </c>
    </row>
    <row r="56" spans="1:5">
      <c r="A56" s="109"/>
      <c r="C56" s="81"/>
      <c r="D56" s="81"/>
      <c r="E56" s="81"/>
    </row>
    <row r="57" spans="1:5">
      <c r="A57" s="109"/>
      <c r="C57" s="81"/>
      <c r="D57" s="81"/>
      <c r="E57" s="81"/>
    </row>
    <row r="58" spans="1:5">
      <c r="A58" s="109"/>
      <c r="C58" s="81"/>
      <c r="D58" s="81"/>
      <c r="E58" s="81"/>
    </row>
    <row r="59" spans="1:5">
      <c r="A59" s="111"/>
      <c r="C59" s="81"/>
      <c r="D59" s="81"/>
      <c r="E59" s="81"/>
    </row>
    <row r="60" spans="1:5">
      <c r="A60" s="111"/>
      <c r="C60" s="81"/>
      <c r="D60" s="81"/>
      <c r="E60" s="81"/>
    </row>
    <row r="83" spans="1:5">
      <c r="C83" t="s">
        <v>160</v>
      </c>
      <c r="D83" t="s">
        <v>161</v>
      </c>
      <c r="E83" t="s">
        <v>162</v>
      </c>
    </row>
    <row r="84" spans="1:5">
      <c r="A84" s="422" t="s">
        <v>90</v>
      </c>
      <c r="B84" t="s">
        <v>32</v>
      </c>
      <c r="C84" s="81" t="e">
        <f>#REF!+#REF!</f>
        <v>#REF!</v>
      </c>
      <c r="D84" s="81" t="e">
        <f>#REF!+#REF!</f>
        <v>#REF!</v>
      </c>
      <c r="E84" s="81" t="e">
        <f>#REF!+#REF!</f>
        <v>#REF!</v>
      </c>
    </row>
    <row r="85" spans="1:5">
      <c r="A85" s="422"/>
      <c r="B85" t="s">
        <v>28</v>
      </c>
      <c r="C85" s="81" t="e">
        <f>#REF!+#REF!</f>
        <v>#REF!</v>
      </c>
      <c r="D85" s="81" t="e">
        <f>#REF!+#REF!</f>
        <v>#REF!</v>
      </c>
      <c r="E85" s="81" t="e">
        <f>#REF!+#REF!</f>
        <v>#REF!</v>
      </c>
    </row>
    <row r="86" spans="1:5">
      <c r="A86" s="422"/>
      <c r="B86" t="s">
        <v>164</v>
      </c>
      <c r="C86" s="81" t="e">
        <f>#REF!+#REF!</f>
        <v>#REF!</v>
      </c>
      <c r="D86" s="81" t="e">
        <f>#REF!+#REF!</f>
        <v>#REF!</v>
      </c>
      <c r="E86" s="81" t="e">
        <f>#REF!+#REF!</f>
        <v>#REF!</v>
      </c>
    </row>
  </sheetData>
  <mergeCells count="3">
    <mergeCell ref="A84:A86"/>
    <mergeCell ref="J20:J22"/>
    <mergeCell ref="J23:J24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workbookViewId="0">
      <selection activeCell="P27" sqref="P27"/>
    </sheetView>
  </sheetViews>
  <sheetFormatPr baseColWidth="10" defaultRowHeight="15"/>
  <cols>
    <col min="1" max="1" width="25" customWidth="1"/>
  </cols>
  <sheetData>
    <row r="1" spans="1:9">
      <c r="A1" s="183" t="s">
        <v>314</v>
      </c>
    </row>
    <row r="2" spans="1:9">
      <c r="A2" s="184" t="s">
        <v>315</v>
      </c>
    </row>
    <row r="3" spans="1:9">
      <c r="A3" s="184" t="s">
        <v>316</v>
      </c>
    </row>
    <row r="4" spans="1:9">
      <c r="A4" s="184" t="s">
        <v>439</v>
      </c>
    </row>
    <row r="5" spans="1:9">
      <c r="A5" s="185"/>
    </row>
    <row r="6" spans="1:9">
      <c r="A6" s="186" t="s">
        <v>317</v>
      </c>
    </row>
    <row r="9" spans="1:9">
      <c r="A9" s="1" t="s">
        <v>409</v>
      </c>
    </row>
    <row r="10" spans="1:9">
      <c r="A10" s="304" t="s">
        <v>447</v>
      </c>
    </row>
    <row r="11" spans="1:9">
      <c r="A11" t="s">
        <v>165</v>
      </c>
    </row>
    <row r="13" spans="1:9">
      <c r="A13" s="89" t="s">
        <v>0</v>
      </c>
    </row>
    <row r="14" spans="1:9" ht="20.25" customHeight="1">
      <c r="A14" s="423" t="s">
        <v>166</v>
      </c>
      <c r="B14" s="425" t="s">
        <v>167</v>
      </c>
      <c r="C14" s="426"/>
      <c r="D14" s="425" t="s">
        <v>161</v>
      </c>
      <c r="E14" s="426"/>
      <c r="F14" s="425" t="s">
        <v>168</v>
      </c>
      <c r="G14" s="426"/>
      <c r="H14" s="427" t="s">
        <v>169</v>
      </c>
      <c r="I14" s="428"/>
    </row>
    <row r="15" spans="1:9" ht="20.25" customHeight="1">
      <c r="A15" s="424"/>
      <c r="B15" s="112" t="s">
        <v>170</v>
      </c>
      <c r="C15" s="113" t="s">
        <v>171</v>
      </c>
      <c r="D15" s="112" t="s">
        <v>170</v>
      </c>
      <c r="E15" s="113" t="s">
        <v>171</v>
      </c>
      <c r="F15" s="112" t="s">
        <v>170</v>
      </c>
      <c r="G15" s="113" t="s">
        <v>171</v>
      </c>
      <c r="H15" s="325" t="s">
        <v>170</v>
      </c>
      <c r="I15" s="326" t="s">
        <v>171</v>
      </c>
    </row>
    <row r="16" spans="1:9" ht="20.100000000000001" customHeight="1">
      <c r="A16" s="114" t="s">
        <v>134</v>
      </c>
      <c r="B16" s="323">
        <v>0.13</v>
      </c>
      <c r="C16" s="324" t="s">
        <v>172</v>
      </c>
      <c r="D16" s="115">
        <v>0.1</v>
      </c>
      <c r="E16" s="116" t="s">
        <v>173</v>
      </c>
      <c r="F16" s="320">
        <v>0.13</v>
      </c>
      <c r="G16" s="321" t="s">
        <v>174</v>
      </c>
      <c r="H16" s="327">
        <v>0.36</v>
      </c>
      <c r="I16" s="328" t="s">
        <v>175</v>
      </c>
    </row>
    <row r="17" spans="1:9" ht="20.100000000000001" customHeight="1">
      <c r="A17" s="114" t="s">
        <v>176</v>
      </c>
      <c r="B17" s="320">
        <v>0.15</v>
      </c>
      <c r="C17" s="321" t="s">
        <v>177</v>
      </c>
      <c r="D17" s="115">
        <v>0.01</v>
      </c>
      <c r="E17" s="116" t="s">
        <v>173</v>
      </c>
      <c r="F17" s="115">
        <v>0</v>
      </c>
      <c r="G17" s="116" t="s">
        <v>173</v>
      </c>
      <c r="H17" s="327">
        <v>0.16</v>
      </c>
      <c r="I17" s="328" t="s">
        <v>178</v>
      </c>
    </row>
    <row r="18" spans="1:9" ht="20.100000000000001" customHeight="1">
      <c r="A18" s="114" t="s">
        <v>136</v>
      </c>
      <c r="B18" s="115">
        <v>0.02</v>
      </c>
      <c r="C18" s="116" t="s">
        <v>179</v>
      </c>
      <c r="D18" s="115">
        <v>0.01</v>
      </c>
      <c r="E18" s="116" t="s">
        <v>173</v>
      </c>
      <c r="F18" s="115">
        <v>0.01</v>
      </c>
      <c r="G18" s="116" t="s">
        <v>180</v>
      </c>
      <c r="H18" s="327">
        <v>0.04</v>
      </c>
      <c r="I18" s="328" t="s">
        <v>173</v>
      </c>
    </row>
    <row r="19" spans="1:9" ht="20.100000000000001" customHeight="1">
      <c r="A19" s="114" t="s">
        <v>181</v>
      </c>
      <c r="B19" s="320">
        <v>0.08</v>
      </c>
      <c r="C19" s="322" t="s">
        <v>174</v>
      </c>
      <c r="D19" s="115">
        <v>0.02</v>
      </c>
      <c r="E19" s="117" t="s">
        <v>180</v>
      </c>
      <c r="F19" s="115">
        <v>0.01</v>
      </c>
      <c r="G19" s="117" t="s">
        <v>173</v>
      </c>
      <c r="H19" s="327">
        <v>0.11</v>
      </c>
      <c r="I19" s="329" t="s">
        <v>182</v>
      </c>
    </row>
    <row r="20" spans="1:9" ht="20.100000000000001" customHeight="1">
      <c r="A20" s="114" t="s">
        <v>183</v>
      </c>
      <c r="B20" s="323">
        <v>0.02</v>
      </c>
      <c r="C20" s="324" t="s">
        <v>175</v>
      </c>
      <c r="D20" s="115">
        <v>0.03</v>
      </c>
      <c r="E20" s="116" t="s">
        <v>179</v>
      </c>
      <c r="F20" s="115">
        <v>0.03</v>
      </c>
      <c r="G20" s="116" t="s">
        <v>180</v>
      </c>
      <c r="H20" s="327">
        <v>7.0000000000000007E-2</v>
      </c>
      <c r="I20" s="328" t="s">
        <v>175</v>
      </c>
    </row>
    <row r="21" spans="1:9" ht="20.100000000000001" customHeight="1">
      <c r="A21" s="114" t="s">
        <v>184</v>
      </c>
      <c r="B21" s="115">
        <v>0</v>
      </c>
      <c r="C21" s="116" t="s">
        <v>173</v>
      </c>
      <c r="D21" s="115">
        <v>0</v>
      </c>
      <c r="E21" s="116" t="s">
        <v>173</v>
      </c>
      <c r="F21" s="115">
        <v>0.01</v>
      </c>
      <c r="G21" s="116" t="s">
        <v>173</v>
      </c>
      <c r="H21" s="327">
        <v>0.01</v>
      </c>
      <c r="I21" s="328" t="s">
        <v>173</v>
      </c>
    </row>
    <row r="22" spans="1:9" ht="20.100000000000001" customHeight="1">
      <c r="A22" s="114" t="s">
        <v>185</v>
      </c>
      <c r="B22" s="391">
        <v>0.02</v>
      </c>
      <c r="C22" s="392" t="s">
        <v>175</v>
      </c>
      <c r="D22" s="115">
        <v>0.02</v>
      </c>
      <c r="E22" s="116" t="s">
        <v>173</v>
      </c>
      <c r="F22" s="115">
        <v>0.01</v>
      </c>
      <c r="G22" s="116" t="s">
        <v>173</v>
      </c>
      <c r="H22" s="327">
        <v>0.05</v>
      </c>
      <c r="I22" s="328" t="s">
        <v>175</v>
      </c>
    </row>
    <row r="23" spans="1:9" ht="20.100000000000001" customHeight="1">
      <c r="A23" s="118" t="s">
        <v>186</v>
      </c>
      <c r="B23" s="323">
        <v>0.08</v>
      </c>
      <c r="C23" s="324" t="s">
        <v>172</v>
      </c>
      <c r="D23" s="115">
        <v>0.06</v>
      </c>
      <c r="E23" s="116" t="s">
        <v>179</v>
      </c>
      <c r="F23" s="320">
        <v>0.06</v>
      </c>
      <c r="G23" s="321" t="s">
        <v>180</v>
      </c>
      <c r="H23" s="327">
        <v>0.2</v>
      </c>
      <c r="I23" s="328" t="s">
        <v>172</v>
      </c>
    </row>
    <row r="24" spans="1:9" ht="20.100000000000001" customHeight="1">
      <c r="A24" s="332" t="s">
        <v>169</v>
      </c>
      <c r="B24" s="330">
        <v>0.5</v>
      </c>
      <c r="C24" s="331" t="s">
        <v>187</v>
      </c>
      <c r="D24" s="330">
        <v>0.24</v>
      </c>
      <c r="E24" s="331" t="s">
        <v>179</v>
      </c>
      <c r="F24" s="330">
        <v>0.25</v>
      </c>
      <c r="G24" s="331" t="s">
        <v>178</v>
      </c>
      <c r="H24" s="330">
        <v>1</v>
      </c>
      <c r="I24" s="331" t="s">
        <v>173</v>
      </c>
    </row>
    <row r="27" spans="1:9">
      <c r="A27" s="333" t="s">
        <v>379</v>
      </c>
    </row>
    <row r="28" spans="1:9">
      <c r="A28" s="334" t="s">
        <v>380</v>
      </c>
    </row>
    <row r="29" spans="1:9">
      <c r="A29" t="s">
        <v>356</v>
      </c>
    </row>
  </sheetData>
  <mergeCells count="5">
    <mergeCell ref="A14:A15"/>
    <mergeCell ref="B14:C14"/>
    <mergeCell ref="D14:E14"/>
    <mergeCell ref="F14:G14"/>
    <mergeCell ref="H14:I1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"/>
  <sheetViews>
    <sheetView zoomScaleNormal="100" workbookViewId="0">
      <selection activeCell="D22" sqref="D22"/>
    </sheetView>
  </sheetViews>
  <sheetFormatPr baseColWidth="10" defaultRowHeight="15"/>
  <cols>
    <col min="2" max="2" width="26" customWidth="1"/>
    <col min="3" max="3" width="19" customWidth="1"/>
    <col min="4" max="4" width="17.140625" customWidth="1"/>
    <col min="5" max="5" width="26" customWidth="1"/>
    <col min="6" max="6" width="12.85546875" customWidth="1"/>
  </cols>
  <sheetData>
    <row r="1" spans="1:6">
      <c r="A1" s="183" t="s">
        <v>314</v>
      </c>
    </row>
    <row r="2" spans="1:6">
      <c r="A2" s="184" t="s">
        <v>315</v>
      </c>
    </row>
    <row r="3" spans="1:6">
      <c r="A3" s="184" t="s">
        <v>316</v>
      </c>
    </row>
    <row r="4" spans="1:6">
      <c r="A4" s="184" t="s">
        <v>439</v>
      </c>
    </row>
    <row r="5" spans="1:6">
      <c r="A5" s="185"/>
    </row>
    <row r="6" spans="1:6">
      <c r="A6" s="186" t="s">
        <v>317</v>
      </c>
    </row>
    <row r="7" spans="1:6">
      <c r="A7" s="186"/>
    </row>
    <row r="9" spans="1:6">
      <c r="A9" s="89" t="s">
        <v>304</v>
      </c>
      <c r="B9" s="76"/>
      <c r="C9" s="76"/>
    </row>
    <row r="10" spans="1:6">
      <c r="A10" s="164" t="s">
        <v>303</v>
      </c>
      <c r="B10" s="76"/>
      <c r="C10" s="76"/>
    </row>
    <row r="11" spans="1:6">
      <c r="A11" s="89" t="s">
        <v>13</v>
      </c>
      <c r="B11" s="76"/>
      <c r="C11" s="76"/>
    </row>
    <row r="12" spans="1:6">
      <c r="A12" s="89"/>
      <c r="B12" s="76"/>
      <c r="C12" s="76"/>
    </row>
    <row r="13" spans="1:6" ht="42.75" customHeight="1">
      <c r="A13" s="396" t="s">
        <v>14</v>
      </c>
      <c r="B13" s="397"/>
      <c r="C13" s="172" t="s">
        <v>0</v>
      </c>
      <c r="D13" s="169" t="s">
        <v>15</v>
      </c>
      <c r="E13" s="170" t="s">
        <v>16</v>
      </c>
      <c r="F13" s="171" t="s">
        <v>295</v>
      </c>
    </row>
    <row r="14" spans="1:6">
      <c r="A14" s="21" t="s">
        <v>17</v>
      </c>
      <c r="B14" s="22"/>
      <c r="C14" s="23">
        <v>13422</v>
      </c>
      <c r="D14" s="24">
        <v>71069</v>
      </c>
      <c r="E14" s="25">
        <v>0.18885871477015295</v>
      </c>
      <c r="F14" s="158">
        <v>2</v>
      </c>
    </row>
    <row r="15" spans="1:6">
      <c r="A15" s="26" t="s">
        <v>18</v>
      </c>
      <c r="B15" s="27"/>
      <c r="C15" s="28">
        <v>0.20906542056074767</v>
      </c>
      <c r="D15" s="12">
        <v>0.1823315263264568</v>
      </c>
      <c r="E15" s="29"/>
      <c r="F15" s="29"/>
    </row>
    <row r="16" spans="1:6">
      <c r="A16" s="21" t="s">
        <v>19</v>
      </c>
      <c r="B16" s="22"/>
      <c r="C16" s="23">
        <v>1130481.82</v>
      </c>
      <c r="D16" s="24">
        <v>5453727.9399999995</v>
      </c>
      <c r="E16" s="25">
        <v>0.20728606788552056</v>
      </c>
      <c r="F16" s="159">
        <v>1</v>
      </c>
    </row>
    <row r="17" spans="1:6">
      <c r="A17" s="33" t="s">
        <v>20</v>
      </c>
      <c r="B17" s="27"/>
      <c r="C17" s="34">
        <v>84.226033378036064</v>
      </c>
      <c r="D17" s="35">
        <v>76.738492732414969</v>
      </c>
      <c r="E17" s="29"/>
      <c r="F17" s="29"/>
    </row>
    <row r="18" spans="1:6">
      <c r="A18" s="21" t="s">
        <v>22</v>
      </c>
      <c r="B18" s="22"/>
      <c r="C18" s="23">
        <v>410586.68</v>
      </c>
      <c r="D18" s="24">
        <v>1808835</v>
      </c>
      <c r="E18" s="25">
        <v>0.22698957063524311</v>
      </c>
      <c r="F18" s="159">
        <v>1</v>
      </c>
    </row>
    <row r="19" spans="1:6">
      <c r="A19" s="26" t="s">
        <v>23</v>
      </c>
      <c r="B19" s="27"/>
      <c r="C19" s="36">
        <v>0.1060434509031343</v>
      </c>
      <c r="D19" s="37">
        <v>6.763042995226605E-2</v>
      </c>
      <c r="E19" s="38"/>
      <c r="F19" s="38"/>
    </row>
    <row r="20" spans="1:6">
      <c r="A20" s="39" t="s">
        <v>24</v>
      </c>
      <c r="B20" s="31"/>
      <c r="C20" s="40">
        <v>30.590573684994784</v>
      </c>
      <c r="D20" s="41">
        <v>25.451814433860051</v>
      </c>
      <c r="E20" s="29"/>
      <c r="F20" s="29"/>
    </row>
    <row r="21" spans="1:6">
      <c r="A21" s="21" t="s">
        <v>25</v>
      </c>
      <c r="B21" s="22"/>
      <c r="C21" s="23">
        <v>533794.06999999995</v>
      </c>
      <c r="D21" s="24">
        <v>2621639.8964</v>
      </c>
      <c r="E21" s="25">
        <v>0.20361075170277912</v>
      </c>
      <c r="F21" s="159">
        <v>1</v>
      </c>
    </row>
    <row r="22" spans="1:6">
      <c r="A22" s="42" t="s">
        <v>21</v>
      </c>
      <c r="B22" s="31"/>
      <c r="C22" s="43">
        <v>0.13786459233024614</v>
      </c>
      <c r="D22" s="43">
        <v>9.8020346451470813E-2</v>
      </c>
      <c r="E22" s="29"/>
      <c r="F22" s="29"/>
    </row>
    <row r="23" spans="1:6">
      <c r="A23" s="26" t="s">
        <v>26</v>
      </c>
      <c r="C23" s="44">
        <v>33595.761666666702</v>
      </c>
      <c r="D23" s="45">
        <v>196482.58468253966</v>
      </c>
      <c r="E23" s="25">
        <v>0.17098595135516953</v>
      </c>
      <c r="F23" s="160"/>
    </row>
    <row r="24" spans="1:6">
      <c r="A24" s="39" t="s">
        <v>305</v>
      </c>
      <c r="B24" s="31"/>
      <c r="C24" s="43">
        <v>0.30115723637987163</v>
      </c>
      <c r="D24" s="20">
        <v>0.2979449897836326</v>
      </c>
      <c r="E24" s="29"/>
      <c r="F24" s="29"/>
    </row>
    <row r="25" spans="1:6">
      <c r="A25" t="s">
        <v>27</v>
      </c>
    </row>
    <row r="27" spans="1:6">
      <c r="A27" t="s">
        <v>302</v>
      </c>
    </row>
  </sheetData>
  <mergeCells count="1">
    <mergeCell ref="A13:B13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9"/>
  <sheetViews>
    <sheetView zoomScaleNormal="100" workbookViewId="0">
      <selection activeCell="I31" sqref="I31"/>
    </sheetView>
  </sheetViews>
  <sheetFormatPr baseColWidth="10" defaultRowHeight="15"/>
  <cols>
    <col min="1" max="1" width="30.85546875" customWidth="1"/>
    <col min="10" max="10" width="41.85546875" customWidth="1"/>
  </cols>
  <sheetData>
    <row r="1" spans="1:1">
      <c r="A1" s="183" t="s">
        <v>314</v>
      </c>
    </row>
    <row r="2" spans="1:1">
      <c r="A2" s="184" t="s">
        <v>315</v>
      </c>
    </row>
    <row r="3" spans="1:1">
      <c r="A3" s="184" t="s">
        <v>316</v>
      </c>
    </row>
    <row r="4" spans="1:1">
      <c r="A4" s="184" t="s">
        <v>439</v>
      </c>
    </row>
    <row r="5" spans="1:1">
      <c r="A5" s="185"/>
    </row>
    <row r="6" spans="1:1">
      <c r="A6" s="186" t="s">
        <v>317</v>
      </c>
    </row>
    <row r="9" spans="1:1">
      <c r="A9" s="1" t="s">
        <v>410</v>
      </c>
    </row>
    <row r="10" spans="1:1">
      <c r="A10" s="304" t="s">
        <v>381</v>
      </c>
    </row>
    <row r="11" spans="1:1">
      <c r="A11" t="s">
        <v>448</v>
      </c>
    </row>
    <row r="17" spans="3:12" ht="15.75" thickBot="1">
      <c r="J17" s="89" t="s">
        <v>0</v>
      </c>
    </row>
    <row r="18" spans="3:12" ht="30">
      <c r="J18" s="208" t="s">
        <v>382</v>
      </c>
      <c r="K18" s="335" t="s">
        <v>90</v>
      </c>
      <c r="L18" s="336" t="s">
        <v>91</v>
      </c>
    </row>
    <row r="19" spans="3:12">
      <c r="J19" t="s">
        <v>188</v>
      </c>
      <c r="K19" s="119">
        <v>1.1156310534942599</v>
      </c>
      <c r="L19" s="97">
        <v>0.89050868486352397</v>
      </c>
    </row>
    <row r="20" spans="3:12" ht="18" customHeight="1">
      <c r="J20" s="79" t="s">
        <v>429</v>
      </c>
      <c r="K20" s="119">
        <v>0.188189167039189</v>
      </c>
      <c r="L20" s="97">
        <v>0.144742802000867</v>
      </c>
    </row>
    <row r="21" spans="3:12">
      <c r="J21" t="s">
        <v>189</v>
      </c>
      <c r="K21" s="119">
        <v>0.60130755476083997</v>
      </c>
      <c r="L21" s="97">
        <v>0.371073594863917</v>
      </c>
    </row>
    <row r="22" spans="3:12">
      <c r="J22" t="s">
        <v>190</v>
      </c>
      <c r="K22" s="119">
        <v>0.59621417573138602</v>
      </c>
      <c r="L22" s="97">
        <v>0.12631779667109899</v>
      </c>
    </row>
    <row r="23" spans="3:12" ht="15.75" thickBot="1">
      <c r="J23" s="337" t="s">
        <v>191</v>
      </c>
      <c r="K23" s="338">
        <v>2.50303692941936</v>
      </c>
      <c r="L23" s="339">
        <v>1.5353064334823201</v>
      </c>
    </row>
    <row r="25" spans="3:12">
      <c r="J25" t="s">
        <v>302</v>
      </c>
    </row>
    <row r="29" spans="3:12">
      <c r="C29" t="s">
        <v>302</v>
      </c>
    </row>
  </sheetData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3"/>
  <sheetViews>
    <sheetView workbookViewId="0">
      <selection activeCell="C21" sqref="C21"/>
    </sheetView>
  </sheetViews>
  <sheetFormatPr baseColWidth="10" defaultRowHeight="15"/>
  <cols>
    <col min="1" max="1" width="23.5703125" customWidth="1"/>
    <col min="3" max="3" width="13" customWidth="1"/>
  </cols>
  <sheetData>
    <row r="1" spans="1:3">
      <c r="A1" s="183" t="s">
        <v>314</v>
      </c>
    </row>
    <row r="2" spans="1:3">
      <c r="A2" s="184" t="s">
        <v>315</v>
      </c>
    </row>
    <row r="3" spans="1:3">
      <c r="A3" s="184" t="s">
        <v>316</v>
      </c>
    </row>
    <row r="4" spans="1:3">
      <c r="A4" s="184" t="s">
        <v>439</v>
      </c>
    </row>
    <row r="5" spans="1:3">
      <c r="A5" s="185"/>
    </row>
    <row r="6" spans="1:3">
      <c r="A6" s="186" t="s">
        <v>317</v>
      </c>
    </row>
    <row r="9" spans="1:3">
      <c r="A9" s="1" t="s">
        <v>411</v>
      </c>
    </row>
    <row r="10" spans="1:3">
      <c r="A10" s="304" t="s">
        <v>383</v>
      </c>
    </row>
    <row r="12" spans="1:3">
      <c r="A12" s="317" t="s">
        <v>192</v>
      </c>
      <c r="B12" s="340" t="s">
        <v>90</v>
      </c>
      <c r="C12" s="341" t="s">
        <v>91</v>
      </c>
    </row>
    <row r="13" spans="1:3">
      <c r="A13" s="120" t="s">
        <v>134</v>
      </c>
      <c r="B13" s="121">
        <v>70.67</v>
      </c>
      <c r="C13" s="122">
        <v>74.08</v>
      </c>
    </row>
    <row r="14" spans="1:3" ht="19.5" customHeight="1">
      <c r="A14" s="120" t="s">
        <v>135</v>
      </c>
      <c r="B14" s="121">
        <v>3.27</v>
      </c>
      <c r="C14" s="122">
        <v>3.25</v>
      </c>
    </row>
    <row r="15" spans="1:3">
      <c r="A15" s="120" t="s">
        <v>136</v>
      </c>
      <c r="B15" s="121">
        <v>22.27</v>
      </c>
      <c r="C15" s="122">
        <v>10.86</v>
      </c>
    </row>
    <row r="16" spans="1:3">
      <c r="A16" s="120" t="s">
        <v>181</v>
      </c>
      <c r="B16" s="121">
        <v>12.19</v>
      </c>
      <c r="C16" s="122">
        <v>22.83</v>
      </c>
    </row>
    <row r="17" spans="1:3">
      <c r="A17" s="120" t="s">
        <v>183</v>
      </c>
      <c r="B17" s="121">
        <v>57.97</v>
      </c>
      <c r="C17" s="122">
        <v>62.66</v>
      </c>
    </row>
    <row r="18" spans="1:3" ht="18" customHeight="1">
      <c r="A18" s="120" t="s">
        <v>184</v>
      </c>
      <c r="B18" s="121">
        <v>41.84</v>
      </c>
      <c r="C18" s="122">
        <v>32.57</v>
      </c>
    </row>
    <row r="19" spans="1:3">
      <c r="A19" s="120" t="s">
        <v>185</v>
      </c>
      <c r="B19" s="121">
        <v>32.700000000000003</v>
      </c>
      <c r="C19" s="122">
        <v>18.36</v>
      </c>
    </row>
    <row r="20" spans="1:3" ht="18.75" customHeight="1">
      <c r="A20" s="123" t="s">
        <v>186</v>
      </c>
      <c r="B20" s="121">
        <v>42.91</v>
      </c>
      <c r="C20" s="122">
        <v>53.23</v>
      </c>
    </row>
    <row r="21" spans="1:3">
      <c r="A21" s="380" t="s">
        <v>193</v>
      </c>
      <c r="B21" s="381">
        <v>33.65</v>
      </c>
      <c r="C21" s="382">
        <v>35.159999999999997</v>
      </c>
    </row>
    <row r="23" spans="1:3">
      <c r="A23" t="s">
        <v>302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3"/>
  <sheetViews>
    <sheetView topLeftCell="A4" workbookViewId="0">
      <selection activeCell="L25" sqref="L25"/>
    </sheetView>
  </sheetViews>
  <sheetFormatPr baseColWidth="10" defaultRowHeight="15"/>
  <cols>
    <col min="1" max="1" width="24.85546875" customWidth="1"/>
    <col min="11" max="11" width="34" customWidth="1"/>
  </cols>
  <sheetData>
    <row r="1" spans="1:1">
      <c r="A1" s="183" t="s">
        <v>314</v>
      </c>
    </row>
    <row r="2" spans="1:1">
      <c r="A2" s="184" t="s">
        <v>315</v>
      </c>
    </row>
    <row r="3" spans="1:1">
      <c r="A3" s="184" t="s">
        <v>316</v>
      </c>
    </row>
    <row r="4" spans="1:1">
      <c r="A4" s="184" t="s">
        <v>439</v>
      </c>
    </row>
    <row r="5" spans="1:1">
      <c r="A5" s="185"/>
    </row>
    <row r="6" spans="1:1">
      <c r="A6" s="186" t="s">
        <v>317</v>
      </c>
    </row>
    <row r="9" spans="1:1">
      <c r="A9" s="1" t="s">
        <v>412</v>
      </c>
    </row>
    <row r="10" spans="1:1">
      <c r="A10" s="304" t="s">
        <v>384</v>
      </c>
    </row>
    <row r="11" spans="1:1" ht="15.75">
      <c r="A11" s="342" t="s">
        <v>385</v>
      </c>
    </row>
    <row r="17" spans="11:13" ht="15.75" customHeight="1">
      <c r="K17" s="89" t="s">
        <v>0</v>
      </c>
      <c r="L17" s="199"/>
      <c r="M17" s="199"/>
    </row>
    <row r="18" spans="11:13" ht="28.5" customHeight="1">
      <c r="K18" s="208" t="s">
        <v>194</v>
      </c>
      <c r="L18" s="319" t="s">
        <v>90</v>
      </c>
      <c r="M18" s="319" t="s">
        <v>91</v>
      </c>
    </row>
    <row r="19" spans="11:13">
      <c r="K19" t="s">
        <v>386</v>
      </c>
      <c r="L19" s="108">
        <v>1.5259921743991057E-2</v>
      </c>
      <c r="M19" s="108">
        <v>1.5386127906405152E-2</v>
      </c>
    </row>
    <row r="20" spans="11:13">
      <c r="K20" t="s">
        <v>195</v>
      </c>
      <c r="L20" s="108">
        <v>3.6836221352711009E-2</v>
      </c>
      <c r="M20" s="108">
        <v>3.200117976699602E-2</v>
      </c>
    </row>
    <row r="21" spans="11:13">
      <c r="K21" t="s">
        <v>196</v>
      </c>
      <c r="L21" s="108">
        <v>7.0486305198434879E-2</v>
      </c>
      <c r="M21" s="108">
        <v>5.0877451703288598E-2</v>
      </c>
    </row>
    <row r="22" spans="11:13">
      <c r="K22" t="s">
        <v>197</v>
      </c>
      <c r="L22" s="108">
        <v>8.9267747344885406E-2</v>
      </c>
      <c r="M22" s="108">
        <v>7.5095446427108428E-2</v>
      </c>
    </row>
    <row r="23" spans="11:13">
      <c r="K23" t="s">
        <v>198</v>
      </c>
      <c r="L23" s="108">
        <v>0.10788149804359978</v>
      </c>
      <c r="M23" s="108">
        <v>8.8236739910534337E-2</v>
      </c>
    </row>
    <row r="24" spans="11:13">
      <c r="K24" t="s">
        <v>199</v>
      </c>
      <c r="L24" s="108">
        <v>0.12051425377305758</v>
      </c>
      <c r="M24" s="108">
        <v>0.11327401727047796</v>
      </c>
    </row>
    <row r="25" spans="11:13">
      <c r="K25" t="s">
        <v>200</v>
      </c>
      <c r="L25" s="108">
        <v>0.15332588038010062</v>
      </c>
      <c r="M25" s="108">
        <v>0.14581592357731571</v>
      </c>
    </row>
    <row r="26" spans="11:13">
      <c r="K26" t="s">
        <v>201</v>
      </c>
      <c r="L26" s="108">
        <v>0.19295695919508105</v>
      </c>
      <c r="M26" s="108">
        <v>0.17403201756541972</v>
      </c>
    </row>
    <row r="27" spans="11:13">
      <c r="K27" t="s">
        <v>202</v>
      </c>
      <c r="L27" s="108">
        <v>0.12364449413079932</v>
      </c>
      <c r="M27" s="108">
        <v>0.12911894345311245</v>
      </c>
    </row>
    <row r="28" spans="11:13">
      <c r="K28" t="s">
        <v>203</v>
      </c>
      <c r="L28" s="108">
        <v>4.8071548351034096E-2</v>
      </c>
      <c r="M28" s="108">
        <v>7.2653984171459476E-2</v>
      </c>
    </row>
    <row r="29" spans="11:13">
      <c r="K29" t="s">
        <v>204</v>
      </c>
      <c r="L29" s="108">
        <v>4.1755170486305199E-2</v>
      </c>
      <c r="M29" s="108">
        <v>0.10350816824788216</v>
      </c>
    </row>
    <row r="33" spans="1:11">
      <c r="A33" t="s">
        <v>302</v>
      </c>
      <c r="K33" t="s">
        <v>302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5"/>
  <sheetViews>
    <sheetView topLeftCell="A13" workbookViewId="0">
      <selection activeCell="B43" sqref="B43"/>
    </sheetView>
  </sheetViews>
  <sheetFormatPr baseColWidth="10" defaultRowHeight="15"/>
  <cols>
    <col min="1" max="1" width="31.5703125" customWidth="1"/>
    <col min="12" max="12" width="20.28515625" customWidth="1"/>
  </cols>
  <sheetData>
    <row r="1" spans="1:1">
      <c r="A1" s="183" t="s">
        <v>314</v>
      </c>
    </row>
    <row r="2" spans="1:1">
      <c r="A2" s="184" t="s">
        <v>315</v>
      </c>
    </row>
    <row r="3" spans="1:1">
      <c r="A3" s="184" t="s">
        <v>316</v>
      </c>
    </row>
    <row r="4" spans="1:1">
      <c r="A4" s="184" t="s">
        <v>439</v>
      </c>
    </row>
    <row r="5" spans="1:1">
      <c r="A5" s="185"/>
    </row>
    <row r="6" spans="1:1">
      <c r="A6" s="186" t="s">
        <v>317</v>
      </c>
    </row>
    <row r="9" spans="1:1">
      <c r="A9" s="1" t="s">
        <v>413</v>
      </c>
    </row>
    <row r="10" spans="1:1">
      <c r="A10" s="304" t="s">
        <v>387</v>
      </c>
    </row>
    <row r="11" spans="1:1">
      <c r="A11" t="s">
        <v>449</v>
      </c>
    </row>
    <row r="31" spans="1:9">
      <c r="A31" t="s">
        <v>302</v>
      </c>
      <c r="I31" t="s">
        <v>302</v>
      </c>
    </row>
    <row r="33" spans="1:21">
      <c r="A33" s="89" t="s">
        <v>0</v>
      </c>
    </row>
    <row r="34" spans="1:21">
      <c r="A34" s="208" t="s">
        <v>365</v>
      </c>
      <c r="B34" s="208" t="s">
        <v>205</v>
      </c>
      <c r="C34" s="208" t="s">
        <v>206</v>
      </c>
      <c r="D34" s="208" t="s">
        <v>207</v>
      </c>
      <c r="E34" s="208" t="s">
        <v>208</v>
      </c>
      <c r="F34" s="208" t="s">
        <v>209</v>
      </c>
      <c r="G34" s="208" t="s">
        <v>210</v>
      </c>
      <c r="H34" s="208" t="s">
        <v>211</v>
      </c>
      <c r="I34" s="208" t="s">
        <v>212</v>
      </c>
      <c r="J34" s="208" t="s">
        <v>87</v>
      </c>
    </row>
    <row r="35" spans="1:21">
      <c r="A35" s="76" t="s">
        <v>134</v>
      </c>
      <c r="B35">
        <v>497</v>
      </c>
      <c r="C35">
        <v>594</v>
      </c>
      <c r="D35">
        <v>616</v>
      </c>
      <c r="E35">
        <v>561</v>
      </c>
      <c r="F35">
        <v>472</v>
      </c>
      <c r="G35">
        <v>502</v>
      </c>
      <c r="H35">
        <v>480</v>
      </c>
      <c r="I35">
        <v>692</v>
      </c>
      <c r="J35" s="343">
        <v>4414</v>
      </c>
    </row>
    <row r="36" spans="1:21">
      <c r="A36" s="76" t="s">
        <v>213</v>
      </c>
      <c r="B36">
        <v>112</v>
      </c>
      <c r="C36">
        <v>161</v>
      </c>
      <c r="D36">
        <v>190</v>
      </c>
      <c r="E36">
        <v>197</v>
      </c>
      <c r="F36">
        <v>192</v>
      </c>
      <c r="G36">
        <v>240</v>
      </c>
      <c r="H36">
        <v>327</v>
      </c>
      <c r="I36">
        <v>592</v>
      </c>
      <c r="J36" s="343">
        <v>2011</v>
      </c>
    </row>
    <row r="37" spans="1:21">
      <c r="A37" s="76" t="s">
        <v>136</v>
      </c>
      <c r="B37">
        <v>61</v>
      </c>
      <c r="C37">
        <v>69</v>
      </c>
      <c r="D37">
        <v>84</v>
      </c>
      <c r="E37">
        <v>66</v>
      </c>
      <c r="F37">
        <v>62</v>
      </c>
      <c r="G37">
        <v>58</v>
      </c>
      <c r="H37">
        <v>41</v>
      </c>
      <c r="I37">
        <v>67</v>
      </c>
      <c r="J37" s="343">
        <v>508</v>
      </c>
    </row>
    <row r="38" spans="1:21">
      <c r="A38" s="76" t="s">
        <v>181</v>
      </c>
      <c r="B38">
        <v>137</v>
      </c>
      <c r="C38">
        <v>164</v>
      </c>
      <c r="D38">
        <v>188</v>
      </c>
      <c r="E38">
        <v>184</v>
      </c>
      <c r="F38">
        <v>126</v>
      </c>
      <c r="G38">
        <v>165</v>
      </c>
      <c r="H38">
        <v>168</v>
      </c>
      <c r="I38">
        <v>238</v>
      </c>
      <c r="J38" s="343">
        <v>1370</v>
      </c>
    </row>
    <row r="39" spans="1:21">
      <c r="A39" s="52" t="s">
        <v>183</v>
      </c>
      <c r="B39" s="3">
        <v>83</v>
      </c>
      <c r="C39" s="3">
        <v>140</v>
      </c>
      <c r="D39" s="3">
        <v>156</v>
      </c>
      <c r="E39" s="3">
        <v>146</v>
      </c>
      <c r="F39" s="3">
        <v>128</v>
      </c>
      <c r="G39" s="3">
        <v>126</v>
      </c>
      <c r="H39" s="3">
        <v>79</v>
      </c>
      <c r="I39">
        <v>75</v>
      </c>
      <c r="J39" s="343">
        <v>933</v>
      </c>
    </row>
    <row r="40" spans="1:21">
      <c r="A40" s="76" t="s">
        <v>184</v>
      </c>
      <c r="B40">
        <v>12</v>
      </c>
      <c r="C40">
        <v>24</v>
      </c>
      <c r="D40">
        <v>21</v>
      </c>
      <c r="E40">
        <v>20</v>
      </c>
      <c r="F40">
        <v>24</v>
      </c>
      <c r="G40">
        <v>32</v>
      </c>
      <c r="H40">
        <v>22</v>
      </c>
      <c r="I40">
        <v>34</v>
      </c>
      <c r="J40" s="343">
        <v>189</v>
      </c>
    </row>
    <row r="41" spans="1:21">
      <c r="A41" s="76" t="s">
        <v>185</v>
      </c>
      <c r="B41">
        <v>72</v>
      </c>
      <c r="C41">
        <v>96</v>
      </c>
      <c r="D41">
        <v>99</v>
      </c>
      <c r="E41">
        <v>89</v>
      </c>
      <c r="F41">
        <v>73</v>
      </c>
      <c r="G41">
        <v>71</v>
      </c>
      <c r="H41">
        <v>70</v>
      </c>
      <c r="I41">
        <v>65</v>
      </c>
      <c r="J41" s="343">
        <v>635</v>
      </c>
    </row>
    <row r="42" spans="1:21">
      <c r="A42" s="76" t="s">
        <v>139</v>
      </c>
      <c r="B42">
        <v>265</v>
      </c>
      <c r="C42">
        <v>369</v>
      </c>
      <c r="D42">
        <v>338</v>
      </c>
      <c r="E42">
        <v>348</v>
      </c>
      <c r="F42">
        <v>245</v>
      </c>
      <c r="G42">
        <v>317</v>
      </c>
      <c r="H42">
        <v>267</v>
      </c>
      <c r="I42">
        <v>364</v>
      </c>
      <c r="J42" s="343">
        <v>2513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>
      <c r="A43" s="343" t="s">
        <v>298</v>
      </c>
      <c r="B43" s="343">
        <v>5617</v>
      </c>
      <c r="C43" s="343">
        <v>7180</v>
      </c>
      <c r="D43" s="343">
        <v>7992</v>
      </c>
      <c r="E43" s="343">
        <v>7912</v>
      </c>
      <c r="F43" s="343">
        <v>6705</v>
      </c>
      <c r="G43" s="343">
        <v>7350</v>
      </c>
      <c r="H43" s="343">
        <v>6812</v>
      </c>
      <c r="I43" s="343">
        <v>9223</v>
      </c>
      <c r="J43" s="343">
        <v>58791</v>
      </c>
    </row>
    <row r="45" spans="1:21">
      <c r="G45" t="s">
        <v>302</v>
      </c>
    </row>
  </sheetData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8"/>
  <sheetViews>
    <sheetView topLeftCell="D1" workbookViewId="0">
      <selection activeCell="T22" sqref="T22"/>
    </sheetView>
  </sheetViews>
  <sheetFormatPr baseColWidth="10" defaultRowHeight="15"/>
  <cols>
    <col min="1" max="1" width="12.42578125" bestFit="1" customWidth="1"/>
    <col min="2" max="2" width="18.7109375" customWidth="1"/>
    <col min="15" max="15" width="19.7109375" customWidth="1"/>
  </cols>
  <sheetData>
    <row r="1" spans="1:19">
      <c r="A1" s="183" t="s">
        <v>314</v>
      </c>
    </row>
    <row r="2" spans="1:19">
      <c r="A2" s="184" t="s">
        <v>315</v>
      </c>
    </row>
    <row r="3" spans="1:19">
      <c r="A3" s="184" t="s">
        <v>316</v>
      </c>
    </row>
    <row r="4" spans="1:19">
      <c r="A4" s="184" t="s">
        <v>439</v>
      </c>
    </row>
    <row r="5" spans="1:19">
      <c r="A5" s="185"/>
    </row>
    <row r="6" spans="1:19">
      <c r="A6" s="186" t="s">
        <v>317</v>
      </c>
    </row>
    <row r="9" spans="1:19">
      <c r="A9" s="1" t="s">
        <v>414</v>
      </c>
    </row>
    <row r="10" spans="1:19">
      <c r="A10" s="304" t="s">
        <v>388</v>
      </c>
    </row>
    <row r="11" spans="1:19">
      <c r="A11" t="s">
        <v>214</v>
      </c>
    </row>
    <row r="14" spans="1:19">
      <c r="Q14" s="81"/>
      <c r="R14" s="81"/>
      <c r="S14" s="81"/>
    </row>
    <row r="15" spans="1:19">
      <c r="Q15" s="81"/>
      <c r="R15" s="81"/>
      <c r="S15" s="81"/>
    </row>
    <row r="18" spans="1:20" ht="30">
      <c r="O18" s="383" t="s">
        <v>0</v>
      </c>
      <c r="P18" s="319" t="s">
        <v>215</v>
      </c>
      <c r="Q18" s="319" t="s">
        <v>216</v>
      </c>
      <c r="R18" s="319" t="s">
        <v>217</v>
      </c>
      <c r="S18" s="319" t="s">
        <v>218</v>
      </c>
      <c r="T18" s="319" t="s">
        <v>219</v>
      </c>
    </row>
    <row r="19" spans="1:20">
      <c r="N19" s="422" t="s">
        <v>90</v>
      </c>
      <c r="O19" t="s">
        <v>32</v>
      </c>
      <c r="P19" s="124">
        <v>0.1676131821909079</v>
      </c>
      <c r="Q19" s="108">
        <v>0.13570374470014468</v>
      </c>
      <c r="R19" s="108">
        <v>0.12295922507763768</v>
      </c>
      <c r="S19" s="108">
        <v>0.10477648714761034</v>
      </c>
      <c r="T19" s="108">
        <v>0.11033986782035891</v>
      </c>
    </row>
    <row r="20" spans="1:20">
      <c r="N20" s="422"/>
      <c r="O20" t="s">
        <v>28</v>
      </c>
      <c r="P20" s="124">
        <v>0.19159980830120735</v>
      </c>
      <c r="Q20" s="108">
        <v>0.12805456703408108</v>
      </c>
      <c r="R20" s="108">
        <v>0.11733373120498301</v>
      </c>
      <c r="S20" s="108">
        <v>0.14687649731510055</v>
      </c>
      <c r="T20" s="108">
        <v>0.13617661715249874</v>
      </c>
    </row>
    <row r="21" spans="1:20">
      <c r="N21" s="422"/>
      <c r="O21" t="s">
        <v>164</v>
      </c>
      <c r="P21" s="108">
        <v>0.31440917895991655</v>
      </c>
      <c r="Q21" s="108">
        <v>0.17799135747280584</v>
      </c>
      <c r="R21" s="108">
        <v>0.11294888988228281</v>
      </c>
      <c r="S21" s="108">
        <v>0.12337952615109522</v>
      </c>
      <c r="T21" s="108">
        <v>0.11361943078527791</v>
      </c>
    </row>
    <row r="22" spans="1:20">
      <c r="N22" s="421" t="s">
        <v>91</v>
      </c>
      <c r="O22" t="s">
        <v>28</v>
      </c>
      <c r="P22" s="108">
        <v>0.17079302487789874</v>
      </c>
      <c r="Q22" s="108">
        <v>9.2811169911891686E-2</v>
      </c>
      <c r="R22" s="108">
        <v>7.5440013322583113E-2</v>
      </c>
      <c r="S22" s="108">
        <v>0.19796669302421727</v>
      </c>
      <c r="T22" s="108">
        <v>0.21630213040551771</v>
      </c>
    </row>
    <row r="23" spans="1:20">
      <c r="N23" s="421"/>
      <c r="O23" t="s">
        <v>164</v>
      </c>
      <c r="P23" s="108">
        <v>0.20156366930560479</v>
      </c>
      <c r="Q23" s="108">
        <v>9.5179014533853246E-2</v>
      </c>
      <c r="R23" s="108">
        <v>6.991216668636023E-2</v>
      </c>
      <c r="S23" s="108">
        <v>0.24699673086769861</v>
      </c>
      <c r="T23" s="108">
        <v>0.11449840482098547</v>
      </c>
    </row>
    <row r="25" spans="1:20">
      <c r="Q25" t="s">
        <v>302</v>
      </c>
    </row>
    <row r="29" spans="1:20">
      <c r="A29" t="s">
        <v>302</v>
      </c>
      <c r="H29" t="s">
        <v>302</v>
      </c>
    </row>
    <row r="33" spans="8:19">
      <c r="Q33" s="110"/>
      <c r="R33" s="110"/>
      <c r="S33" s="110"/>
    </row>
    <row r="34" spans="8:19">
      <c r="H34" s="81"/>
      <c r="Q34" s="81"/>
      <c r="R34" s="81"/>
      <c r="S34" s="81"/>
    </row>
    <row r="35" spans="8:19">
      <c r="H35" s="81"/>
      <c r="Q35" s="81"/>
      <c r="R35" s="81"/>
      <c r="S35" s="81"/>
    </row>
    <row r="36" spans="8:19">
      <c r="H36" s="81"/>
      <c r="J36" s="124"/>
      <c r="K36" s="124"/>
      <c r="L36" s="124"/>
      <c r="M36" s="124"/>
      <c r="Q36" s="81"/>
      <c r="R36" s="81"/>
      <c r="S36" s="81"/>
    </row>
    <row r="37" spans="8:19" ht="15" customHeight="1">
      <c r="H37" s="81"/>
    </row>
    <row r="38" spans="8:19">
      <c r="H38" s="81"/>
    </row>
  </sheetData>
  <mergeCells count="2">
    <mergeCell ref="N19:N21"/>
    <mergeCell ref="N22:N23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workbookViewId="0">
      <selection activeCell="L28" sqref="L28"/>
    </sheetView>
  </sheetViews>
  <sheetFormatPr baseColWidth="10" defaultRowHeight="15"/>
  <cols>
    <col min="1" max="1" width="42.28515625" customWidth="1"/>
    <col min="6" max="6" width="13" customWidth="1"/>
    <col min="12" max="12" width="16.28515625" customWidth="1"/>
  </cols>
  <sheetData>
    <row r="1" spans="1:8">
      <c r="A1" s="183" t="s">
        <v>314</v>
      </c>
    </row>
    <row r="2" spans="1:8">
      <c r="A2" s="184" t="s">
        <v>315</v>
      </c>
    </row>
    <row r="3" spans="1:8">
      <c r="A3" s="184" t="s">
        <v>316</v>
      </c>
    </row>
    <row r="4" spans="1:8">
      <c r="A4" s="184" t="s">
        <v>439</v>
      </c>
    </row>
    <row r="5" spans="1:8">
      <c r="A5" s="185"/>
    </row>
    <row r="6" spans="1:8">
      <c r="A6" s="186" t="s">
        <v>317</v>
      </c>
    </row>
    <row r="9" spans="1:8">
      <c r="A9" s="304" t="s">
        <v>389</v>
      </c>
    </row>
    <row r="11" spans="1:8">
      <c r="A11" t="s">
        <v>450</v>
      </c>
    </row>
    <row r="12" spans="1:8" ht="38.25">
      <c r="A12" s="383" t="s">
        <v>0</v>
      </c>
      <c r="B12" s="429" t="s">
        <v>90</v>
      </c>
      <c r="C12" s="430"/>
      <c r="D12" s="431"/>
      <c r="E12" s="344" t="s">
        <v>91</v>
      </c>
      <c r="F12" s="345" t="s">
        <v>60</v>
      </c>
    </row>
    <row r="13" spans="1:8" ht="15" customHeight="1">
      <c r="A13" s="127"/>
      <c r="B13" s="432" t="s">
        <v>232</v>
      </c>
      <c r="C13" s="434" t="s">
        <v>233</v>
      </c>
      <c r="D13" s="435"/>
      <c r="E13" s="436" t="s">
        <v>232</v>
      </c>
      <c r="F13" s="438" t="s">
        <v>232</v>
      </c>
    </row>
    <row r="14" spans="1:8">
      <c r="A14" s="127"/>
      <c r="B14" s="433"/>
      <c r="C14" s="200" t="s">
        <v>234</v>
      </c>
      <c r="D14" s="201" t="s">
        <v>220</v>
      </c>
      <c r="E14" s="437"/>
      <c r="F14" s="439"/>
      <c r="H14" t="s">
        <v>392</v>
      </c>
    </row>
    <row r="15" spans="1:8">
      <c r="A15" s="128" t="s">
        <v>48</v>
      </c>
      <c r="B15" s="129">
        <v>17086.18</v>
      </c>
      <c r="C15" s="130">
        <v>13938.990000000003</v>
      </c>
      <c r="D15" s="131">
        <v>0.1776405607579889</v>
      </c>
      <c r="E15" s="132">
        <v>34261.299999999996</v>
      </c>
      <c r="F15" s="352">
        <v>51347.479999999996</v>
      </c>
      <c r="H15" t="s">
        <v>391</v>
      </c>
    </row>
    <row r="16" spans="1:8">
      <c r="A16" s="133" t="s">
        <v>221</v>
      </c>
      <c r="B16" s="134">
        <v>5513.97</v>
      </c>
      <c r="C16" s="135">
        <v>4535.3100000000004</v>
      </c>
      <c r="D16" s="136">
        <v>0.15286716894765737</v>
      </c>
      <c r="E16" s="137">
        <v>8781.85</v>
      </c>
      <c r="F16" s="352">
        <v>14295.82</v>
      </c>
      <c r="H16" t="s">
        <v>390</v>
      </c>
    </row>
    <row r="17" spans="1:6">
      <c r="A17" s="128" t="s">
        <v>222</v>
      </c>
      <c r="B17" s="129">
        <v>10462.549999999999</v>
      </c>
      <c r="C17" s="130">
        <v>8830.25</v>
      </c>
      <c r="D17" s="131">
        <v>0.81102686786897304</v>
      </c>
      <c r="E17" s="132">
        <v>6556.94</v>
      </c>
      <c r="F17" s="352">
        <v>17019.489999999998</v>
      </c>
    </row>
    <row r="18" spans="1:6">
      <c r="A18" s="138" t="s">
        <v>45</v>
      </c>
      <c r="B18" s="129">
        <v>15601.449999999999</v>
      </c>
      <c r="C18" s="130">
        <v>12540.160000000002</v>
      </c>
      <c r="D18" s="131">
        <v>0.47468612840665508</v>
      </c>
      <c r="E18" s="132">
        <v>15593.31</v>
      </c>
      <c r="F18" s="352">
        <v>31194.76</v>
      </c>
    </row>
    <row r="19" spans="1:6">
      <c r="A19" s="133" t="s">
        <v>223</v>
      </c>
      <c r="B19" s="139">
        <v>7560.63</v>
      </c>
      <c r="C19" s="140">
        <v>5935.43</v>
      </c>
      <c r="D19" s="141">
        <v>0.69100469553174748</v>
      </c>
      <c r="E19" s="142">
        <v>3737.88</v>
      </c>
      <c r="F19" s="352">
        <v>11298.51</v>
      </c>
    </row>
    <row r="20" spans="1:6">
      <c r="A20" s="133" t="s">
        <v>224</v>
      </c>
      <c r="B20" s="134">
        <v>6176.32</v>
      </c>
      <c r="C20" s="135">
        <v>4959.37</v>
      </c>
      <c r="D20" s="136">
        <v>0.29696312233207039</v>
      </c>
      <c r="E20" s="137">
        <v>9738.49</v>
      </c>
      <c r="F20" s="352">
        <v>15914.81</v>
      </c>
    </row>
    <row r="21" spans="1:6">
      <c r="A21" s="128" t="s">
        <v>46</v>
      </c>
      <c r="B21" s="129">
        <v>2135.48</v>
      </c>
      <c r="C21" s="130">
        <v>1763.8100000000002</v>
      </c>
      <c r="D21" s="131">
        <v>0.16860092640363758</v>
      </c>
      <c r="E21" s="132">
        <v>3874.7000000000003</v>
      </c>
      <c r="F21" s="352">
        <v>6010.18</v>
      </c>
    </row>
    <row r="22" spans="1:6">
      <c r="A22" s="133" t="s">
        <v>225</v>
      </c>
      <c r="B22" s="134">
        <v>1118.6500000000001</v>
      </c>
      <c r="C22" s="135">
        <v>856.87</v>
      </c>
      <c r="D22" s="136">
        <v>7.123601012989135E-2</v>
      </c>
      <c r="E22" s="137">
        <v>2042.86</v>
      </c>
      <c r="F22" s="352">
        <v>3161.51</v>
      </c>
    </row>
    <row r="23" spans="1:6">
      <c r="A23" s="128" t="s">
        <v>226</v>
      </c>
      <c r="B23" s="129">
        <v>2852.03</v>
      </c>
      <c r="C23" s="130">
        <v>2479.4299999999998</v>
      </c>
      <c r="D23" s="131">
        <v>0.36367632883364326</v>
      </c>
      <c r="E23" s="132">
        <v>3156.93</v>
      </c>
      <c r="F23" s="352">
        <v>6008.96</v>
      </c>
    </row>
    <row r="24" spans="1:6">
      <c r="A24" s="133" t="s">
        <v>227</v>
      </c>
      <c r="B24" s="134">
        <v>1511.07</v>
      </c>
      <c r="C24" s="135">
        <v>1342.98</v>
      </c>
      <c r="D24" s="136">
        <v>0.23674961652444562</v>
      </c>
      <c r="E24" s="137">
        <v>1923.24</v>
      </c>
      <c r="F24" s="352">
        <v>3434.31</v>
      </c>
    </row>
    <row r="25" spans="1:6">
      <c r="A25" s="128" t="s">
        <v>228</v>
      </c>
      <c r="B25" s="129">
        <v>6067.41</v>
      </c>
      <c r="C25" s="130">
        <v>5027.9399999999996</v>
      </c>
      <c r="D25" s="131">
        <v>0.92541875996929168</v>
      </c>
      <c r="E25" s="132">
        <v>579.64</v>
      </c>
      <c r="F25" s="352">
        <v>6647.05</v>
      </c>
    </row>
    <row r="26" spans="1:6">
      <c r="A26" s="128" t="s">
        <v>54</v>
      </c>
      <c r="B26" s="129">
        <v>1736.18</v>
      </c>
      <c r="C26" s="130">
        <v>588.99999999999989</v>
      </c>
      <c r="D26" s="131">
        <v>9.1086587436332786E-2</v>
      </c>
      <c r="E26" s="132">
        <v>25484.55</v>
      </c>
      <c r="F26" s="352">
        <v>27220.73</v>
      </c>
    </row>
    <row r="27" spans="1:6">
      <c r="A27" s="128" t="s">
        <v>53</v>
      </c>
      <c r="B27" s="129">
        <v>6696.77</v>
      </c>
      <c r="C27" s="130">
        <v>3887.6700000000014</v>
      </c>
      <c r="D27" s="131">
        <v>0.67934263967877928</v>
      </c>
      <c r="E27" s="132">
        <v>4349.0099999999993</v>
      </c>
      <c r="F27" s="352">
        <v>11045.779999999999</v>
      </c>
    </row>
    <row r="28" spans="1:6">
      <c r="A28" s="133" t="s">
        <v>229</v>
      </c>
      <c r="B28" s="134">
        <v>1805.03</v>
      </c>
      <c r="C28" s="135">
        <v>1001.7</v>
      </c>
      <c r="D28" s="136">
        <v>0.69032644504342611</v>
      </c>
      <c r="E28" s="137">
        <v>1984.54</v>
      </c>
      <c r="F28" s="352">
        <v>3789.5699999999997</v>
      </c>
    </row>
    <row r="29" spans="1:6">
      <c r="A29" s="128" t="s">
        <v>86</v>
      </c>
      <c r="B29" s="129">
        <v>30284.210000000003</v>
      </c>
      <c r="C29" s="130">
        <v>24831.899999999998</v>
      </c>
      <c r="D29" s="131">
        <v>0.10568865048586699</v>
      </c>
      <c r="E29" s="132">
        <v>121556.24</v>
      </c>
      <c r="F29" s="352">
        <v>151840.45000000001</v>
      </c>
    </row>
    <row r="30" spans="1:6">
      <c r="A30" s="133" t="s">
        <v>230</v>
      </c>
      <c r="B30" s="353">
        <v>13045.72</v>
      </c>
      <c r="C30" s="354">
        <v>11108.46</v>
      </c>
      <c r="D30" s="355">
        <v>2.8437785255561978E-2</v>
      </c>
      <c r="E30" s="356">
        <v>72543.22</v>
      </c>
      <c r="F30" s="357">
        <v>85588.94</v>
      </c>
    </row>
    <row r="31" spans="1:6">
      <c r="A31" s="346" t="s">
        <v>231</v>
      </c>
      <c r="B31" s="347">
        <v>96549.48000000001</v>
      </c>
      <c r="C31" s="348">
        <v>76572.67</v>
      </c>
      <c r="D31" s="349">
        <v>0.35880791410303442</v>
      </c>
      <c r="E31" s="350">
        <v>219698.71</v>
      </c>
      <c r="F31" s="351">
        <v>316248.19</v>
      </c>
    </row>
    <row r="33" spans="3:3">
      <c r="C33" t="s">
        <v>302</v>
      </c>
    </row>
  </sheetData>
  <mergeCells count="5">
    <mergeCell ref="B12:D12"/>
    <mergeCell ref="B13:B14"/>
    <mergeCell ref="C13:D13"/>
    <mergeCell ref="E13:E14"/>
    <mergeCell ref="F13:F14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1"/>
  <sheetViews>
    <sheetView topLeftCell="A4" workbookViewId="0">
      <selection activeCell="K29" sqref="K29"/>
    </sheetView>
  </sheetViews>
  <sheetFormatPr baseColWidth="10" defaultRowHeight="15"/>
  <cols>
    <col min="1" max="1" width="27.28515625" customWidth="1"/>
    <col min="2" max="2" width="15.5703125" customWidth="1"/>
    <col min="3" max="3" width="15.42578125" customWidth="1"/>
    <col min="4" max="4" width="16" customWidth="1"/>
    <col min="11" max="11" width="31.140625" customWidth="1"/>
    <col min="12" max="12" width="15" customWidth="1"/>
    <col min="13" max="13" width="16.7109375" customWidth="1"/>
  </cols>
  <sheetData>
    <row r="1" spans="1:1">
      <c r="A1" s="183" t="s">
        <v>314</v>
      </c>
    </row>
    <row r="2" spans="1:1">
      <c r="A2" s="184" t="s">
        <v>315</v>
      </c>
    </row>
    <row r="3" spans="1:1">
      <c r="A3" s="184" t="s">
        <v>316</v>
      </c>
    </row>
    <row r="4" spans="1:1">
      <c r="A4" s="184" t="s">
        <v>439</v>
      </c>
    </row>
    <row r="5" spans="1:1">
      <c r="A5" s="185"/>
    </row>
    <row r="6" spans="1:1">
      <c r="A6" s="186" t="s">
        <v>317</v>
      </c>
    </row>
    <row r="9" spans="1:1">
      <c r="A9" s="1" t="s">
        <v>415</v>
      </c>
    </row>
    <row r="10" spans="1:1">
      <c r="A10" s="304" t="s">
        <v>393</v>
      </c>
    </row>
    <row r="11" spans="1:1">
      <c r="A11" t="s">
        <v>394</v>
      </c>
    </row>
    <row r="19" spans="1:15">
      <c r="K19" s="89" t="s">
        <v>0</v>
      </c>
    </row>
    <row r="20" spans="1:15" ht="45">
      <c r="K20" s="205" t="s">
        <v>432</v>
      </c>
      <c r="L20" s="319" t="s">
        <v>433</v>
      </c>
      <c r="M20" s="319" t="s">
        <v>431</v>
      </c>
      <c r="N20" s="319" t="s">
        <v>235</v>
      </c>
    </row>
    <row r="21" spans="1:15" ht="17.25">
      <c r="K21" s="109" t="s">
        <v>236</v>
      </c>
      <c r="L21" s="125">
        <v>6662</v>
      </c>
      <c r="M21" s="143">
        <v>2.5861504396178642E-2</v>
      </c>
      <c r="N21" s="81">
        <v>0.22908463567303261</v>
      </c>
      <c r="O21" s="81"/>
    </row>
    <row r="22" spans="1:15" ht="17.25">
      <c r="K22" s="109" t="s">
        <v>237</v>
      </c>
      <c r="L22" s="125">
        <v>2869</v>
      </c>
      <c r="M22" s="143">
        <v>0.12627745896693648</v>
      </c>
      <c r="N22" s="81">
        <v>0.12236604947827341</v>
      </c>
      <c r="O22" s="81"/>
    </row>
    <row r="23" spans="1:15" ht="17.25">
      <c r="K23" s="109" t="s">
        <v>238</v>
      </c>
      <c r="L23" s="125">
        <v>2002</v>
      </c>
      <c r="M23" s="143">
        <v>0.19671821014089313</v>
      </c>
      <c r="N23" s="81">
        <v>0.1754980945801749</v>
      </c>
      <c r="O23" s="81"/>
    </row>
    <row r="24" spans="1:15" ht="17.25">
      <c r="K24" s="109" t="s">
        <v>239</v>
      </c>
      <c r="L24" s="125">
        <v>817</v>
      </c>
      <c r="M24" s="143">
        <v>0.13869077222120701</v>
      </c>
      <c r="N24" s="81">
        <v>0.11542583407722824</v>
      </c>
      <c r="O24" s="81"/>
    </row>
    <row r="25" spans="1:15" ht="17.25">
      <c r="K25" s="109" t="s">
        <v>240</v>
      </c>
      <c r="L25" s="125">
        <v>1072</v>
      </c>
      <c r="M25" s="143">
        <v>0.51245205427478469</v>
      </c>
      <c r="N25" s="81">
        <v>0.35762538619129103</v>
      </c>
      <c r="O25" s="81"/>
    </row>
    <row r="26" spans="1:15">
      <c r="L26" s="125"/>
    </row>
    <row r="27" spans="1:15">
      <c r="M27" t="s">
        <v>302</v>
      </c>
    </row>
    <row r="30" spans="1:15">
      <c r="A30" s="333" t="s">
        <v>395</v>
      </c>
    </row>
    <row r="31" spans="1:15">
      <c r="A31" s="333" t="s">
        <v>396</v>
      </c>
    </row>
    <row r="32" spans="1:15">
      <c r="A32" t="s">
        <v>302</v>
      </c>
    </row>
    <row r="37" ht="52.5" customHeight="1"/>
    <row r="65" spans="1:5">
      <c r="B65" s="126"/>
      <c r="C65" s="126"/>
      <c r="D65" s="126"/>
    </row>
    <row r="66" spans="1:5">
      <c r="A66" s="109"/>
      <c r="B66" s="125"/>
      <c r="C66" s="143"/>
      <c r="D66" s="81"/>
      <c r="E66" s="81"/>
    </row>
    <row r="67" spans="1:5">
      <c r="A67" s="109"/>
      <c r="B67" s="125"/>
      <c r="C67" s="143"/>
      <c r="D67" s="81"/>
      <c r="E67" s="81"/>
    </row>
    <row r="68" spans="1:5">
      <c r="A68" s="109"/>
      <c r="B68" s="125"/>
      <c r="C68" s="143"/>
      <c r="D68" s="81"/>
      <c r="E68" s="81"/>
    </row>
    <row r="69" spans="1:5">
      <c r="A69" s="109"/>
      <c r="B69" s="125"/>
      <c r="C69" s="143"/>
      <c r="D69" s="81"/>
      <c r="E69" s="81"/>
    </row>
    <row r="70" spans="1:5">
      <c r="A70" s="109"/>
      <c r="B70" s="125"/>
      <c r="C70" s="143"/>
      <c r="D70" s="81"/>
      <c r="E70" s="81"/>
    </row>
    <row r="71" spans="1:5">
      <c r="B71" s="125"/>
    </row>
  </sheetData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topLeftCell="A7" zoomScale="90" zoomScaleNormal="90" workbookViewId="0">
      <selection activeCell="K33" sqref="K33"/>
    </sheetView>
  </sheetViews>
  <sheetFormatPr baseColWidth="10" defaultRowHeight="15"/>
  <cols>
    <col min="1" max="1" width="25.140625" customWidth="1"/>
    <col min="6" max="6" width="14.42578125" customWidth="1"/>
    <col min="9" max="9" width="26.140625" customWidth="1"/>
    <col min="10" max="10" width="12.85546875" customWidth="1"/>
    <col min="11" max="11" width="17.140625" customWidth="1"/>
    <col min="13" max="13" width="12.7109375" customWidth="1"/>
  </cols>
  <sheetData>
    <row r="1" spans="1:9">
      <c r="A1" s="183" t="s">
        <v>314</v>
      </c>
    </row>
    <row r="2" spans="1:9">
      <c r="A2" s="184" t="s">
        <v>315</v>
      </c>
    </row>
    <row r="3" spans="1:9">
      <c r="A3" s="184" t="s">
        <v>316</v>
      </c>
    </row>
    <row r="4" spans="1:9">
      <c r="A4" s="184" t="s">
        <v>439</v>
      </c>
    </row>
    <row r="5" spans="1:9">
      <c r="A5" s="185"/>
    </row>
    <row r="6" spans="1:9">
      <c r="A6" s="186" t="s">
        <v>317</v>
      </c>
    </row>
    <row r="9" spans="1:9">
      <c r="A9" s="1" t="s">
        <v>416</v>
      </c>
    </row>
    <row r="10" spans="1:9">
      <c r="A10" s="304" t="s">
        <v>398</v>
      </c>
      <c r="I10" s="1" t="s">
        <v>417</v>
      </c>
    </row>
    <row r="11" spans="1:9">
      <c r="A11" t="s">
        <v>451</v>
      </c>
      <c r="I11" s="304" t="s">
        <v>453</v>
      </c>
    </row>
    <row r="20" spans="1:13" ht="18.75" customHeight="1"/>
    <row r="26" spans="1:13" ht="15" customHeight="1">
      <c r="A26" s="440" t="s">
        <v>397</v>
      </c>
      <c r="B26" s="440"/>
      <c r="C26" s="440"/>
      <c r="D26" s="440"/>
    </row>
    <row r="27" spans="1:13">
      <c r="D27" t="s">
        <v>302</v>
      </c>
      <c r="K27" t="s">
        <v>302</v>
      </c>
    </row>
    <row r="29" spans="1:13">
      <c r="I29" s="89" t="s">
        <v>0</v>
      </c>
    </row>
    <row r="30" spans="1:13" ht="51.75" customHeight="1">
      <c r="A30" s="205" t="s">
        <v>430</v>
      </c>
      <c r="B30" s="319">
        <v>2010</v>
      </c>
      <c r="C30" s="319">
        <v>2020</v>
      </c>
      <c r="D30" s="319" t="s">
        <v>241</v>
      </c>
      <c r="E30" s="319" t="s">
        <v>242</v>
      </c>
      <c r="F30" s="319" t="s">
        <v>452</v>
      </c>
      <c r="I30" s="205" t="s">
        <v>399</v>
      </c>
      <c r="J30" s="205" t="s">
        <v>134</v>
      </c>
      <c r="K30" s="205" t="s">
        <v>139</v>
      </c>
      <c r="L30" s="205" t="s">
        <v>246</v>
      </c>
      <c r="M30" s="205" t="s">
        <v>181</v>
      </c>
    </row>
    <row r="31" spans="1:13" ht="17.25">
      <c r="A31" s="144" t="s">
        <v>243</v>
      </c>
      <c r="B31" s="2">
        <v>489895.57000000007</v>
      </c>
      <c r="C31" s="2">
        <v>534247.02000000095</v>
      </c>
      <c r="D31" s="81">
        <v>0.96180794749937881</v>
      </c>
      <c r="E31" s="81">
        <v>0.92159479690809576</v>
      </c>
      <c r="F31" s="81">
        <v>-4.0213150591283053E-2</v>
      </c>
      <c r="I31" t="s">
        <v>247</v>
      </c>
      <c r="J31" s="81">
        <v>0.91943465105220423</v>
      </c>
      <c r="K31" s="81">
        <v>0.73702049250721025</v>
      </c>
      <c r="L31" s="81">
        <v>0.31131959046842872</v>
      </c>
      <c r="M31" s="81">
        <v>0.22166847628383307</v>
      </c>
    </row>
    <row r="32" spans="1:13" ht="17.25">
      <c r="A32" s="144" t="s">
        <v>244</v>
      </c>
      <c r="B32" s="2">
        <v>18135.239999999998</v>
      </c>
      <c r="C32" s="2">
        <v>36143.249999999993</v>
      </c>
      <c r="D32" s="81">
        <v>3.560476768918043E-2</v>
      </c>
      <c r="E32" s="81">
        <v>6.2348370503495676E-2</v>
      </c>
      <c r="F32" s="81">
        <v>2.6743602814315245E-2</v>
      </c>
      <c r="I32" t="s">
        <v>248</v>
      </c>
      <c r="J32" s="81">
        <v>5.6786700849284548E-2</v>
      </c>
      <c r="K32" s="81">
        <v>0.21116972066303816</v>
      </c>
      <c r="L32" s="81">
        <v>0.5497710350550965</v>
      </c>
      <c r="M32" s="81">
        <v>0.467515196618839</v>
      </c>
    </row>
    <row r="33" spans="1:13" ht="17.25">
      <c r="A33" s="144" t="s">
        <v>245</v>
      </c>
      <c r="B33" s="2">
        <v>1317.83</v>
      </c>
      <c r="C33" s="2">
        <v>9308.119999999999</v>
      </c>
      <c r="D33" s="81">
        <v>2.5872848114407445E-3</v>
      </c>
      <c r="E33" s="81">
        <v>1.6056832588408575E-2</v>
      </c>
      <c r="F33" s="81">
        <v>1.346954777696783E-2</v>
      </c>
      <c r="I33" t="s">
        <v>249</v>
      </c>
      <c r="J33" s="81">
        <v>8.3664232531137223E-3</v>
      </c>
      <c r="K33" s="81">
        <v>2.3276858092966639E-2</v>
      </c>
      <c r="L33" s="81">
        <v>0.12456038790197047</v>
      </c>
      <c r="M33" s="81">
        <v>0.2938047224065779</v>
      </c>
    </row>
    <row r="34" spans="1:13">
      <c r="A34" s="358" t="s">
        <v>193</v>
      </c>
      <c r="B34" s="359">
        <v>509348.64000000007</v>
      </c>
      <c r="C34" s="359">
        <v>579698.39000000095</v>
      </c>
      <c r="D34" s="360">
        <v>1</v>
      </c>
      <c r="E34" s="360">
        <v>1</v>
      </c>
      <c r="F34" s="360">
        <v>0</v>
      </c>
    </row>
    <row r="36" spans="1:13">
      <c r="A36" s="440" t="s">
        <v>397</v>
      </c>
      <c r="B36" s="440"/>
      <c r="C36" s="440"/>
      <c r="D36" s="440"/>
    </row>
    <row r="37" spans="1:13">
      <c r="D37" t="s">
        <v>302</v>
      </c>
      <c r="K37" t="s">
        <v>302</v>
      </c>
    </row>
  </sheetData>
  <mergeCells count="2">
    <mergeCell ref="A26:D26"/>
    <mergeCell ref="A36:D36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6"/>
  <sheetViews>
    <sheetView zoomScale="90" zoomScaleNormal="90" workbookViewId="0">
      <selection activeCell="J41" sqref="J41"/>
    </sheetView>
  </sheetViews>
  <sheetFormatPr baseColWidth="10" defaultRowHeight="15"/>
  <cols>
    <col min="1" max="1" width="45.42578125" customWidth="1"/>
    <col min="2" max="3" width="16.85546875" customWidth="1"/>
    <col min="8" max="8" width="39.28515625" customWidth="1"/>
    <col min="9" max="9" width="17.140625" customWidth="1"/>
    <col min="10" max="10" width="17.7109375" customWidth="1"/>
    <col min="11" max="11" width="16.85546875" customWidth="1"/>
    <col min="12" max="12" width="16.140625" customWidth="1"/>
  </cols>
  <sheetData>
    <row r="1" spans="1:8">
      <c r="A1" s="183" t="s">
        <v>314</v>
      </c>
    </row>
    <row r="2" spans="1:8">
      <c r="A2" s="184" t="s">
        <v>315</v>
      </c>
    </row>
    <row r="3" spans="1:8">
      <c r="A3" s="184" t="s">
        <v>316</v>
      </c>
    </row>
    <row r="4" spans="1:8">
      <c r="A4" s="184" t="s">
        <v>439</v>
      </c>
    </row>
    <row r="5" spans="1:8">
      <c r="A5" s="185"/>
    </row>
    <row r="6" spans="1:8">
      <c r="A6" s="186" t="s">
        <v>317</v>
      </c>
    </row>
    <row r="9" spans="1:8">
      <c r="A9" s="1" t="s">
        <v>418</v>
      </c>
      <c r="H9" s="1" t="s">
        <v>419</v>
      </c>
    </row>
    <row r="10" spans="1:8">
      <c r="A10" s="304" t="s">
        <v>400</v>
      </c>
      <c r="H10" s="304" t="s">
        <v>401</v>
      </c>
    </row>
    <row r="11" spans="1:8">
      <c r="A11" t="s">
        <v>253</v>
      </c>
      <c r="H11" t="s">
        <v>455</v>
      </c>
    </row>
    <row r="30" spans="2:11">
      <c r="B30" t="s">
        <v>302</v>
      </c>
      <c r="K30" t="s">
        <v>302</v>
      </c>
    </row>
    <row r="33" spans="1:12">
      <c r="A33" s="1" t="s">
        <v>454</v>
      </c>
      <c r="H33" s="1" t="s">
        <v>260</v>
      </c>
    </row>
    <row r="34" spans="1:12">
      <c r="A34" s="237" t="s">
        <v>402</v>
      </c>
      <c r="B34" s="237" t="s">
        <v>92</v>
      </c>
      <c r="C34" s="237" t="s">
        <v>33</v>
      </c>
      <c r="H34" s="1"/>
      <c r="K34" s="420" t="s">
        <v>254</v>
      </c>
      <c r="L34" s="420"/>
    </row>
    <row r="35" spans="1:12">
      <c r="A35" t="s">
        <v>250</v>
      </c>
      <c r="B35" s="2">
        <v>4686</v>
      </c>
      <c r="C35" s="2">
        <v>95435.39</v>
      </c>
      <c r="H35" s="237" t="s">
        <v>0</v>
      </c>
      <c r="I35" s="208" t="s">
        <v>438</v>
      </c>
      <c r="J35" s="208" t="s">
        <v>33</v>
      </c>
      <c r="K35" s="208" t="s">
        <v>92</v>
      </c>
      <c r="L35" s="208" t="s">
        <v>33</v>
      </c>
    </row>
    <row r="36" spans="1:12">
      <c r="A36" t="s">
        <v>251</v>
      </c>
      <c r="B36" s="2">
        <v>9368</v>
      </c>
      <c r="C36" s="2">
        <v>383740.81</v>
      </c>
      <c r="H36" t="s">
        <v>255</v>
      </c>
      <c r="I36">
        <v>2829</v>
      </c>
      <c r="J36">
        <v>87885.16</v>
      </c>
      <c r="K36" s="81">
        <v>0.25363098440021514</v>
      </c>
      <c r="L36" s="81">
        <v>0.18148229371230096</v>
      </c>
    </row>
    <row r="37" spans="1:12">
      <c r="A37" t="s">
        <v>252</v>
      </c>
      <c r="B37" s="2">
        <v>1786</v>
      </c>
      <c r="C37" s="2">
        <v>100522.19</v>
      </c>
      <c r="H37" t="s">
        <v>256</v>
      </c>
      <c r="I37">
        <v>2073</v>
      </c>
      <c r="J37">
        <v>55836.65</v>
      </c>
      <c r="K37" s="81">
        <v>0.18585260892953201</v>
      </c>
      <c r="L37" s="81">
        <v>0.11530232538930292</v>
      </c>
    </row>
    <row r="38" spans="1:12">
      <c r="H38" t="s">
        <v>257</v>
      </c>
      <c r="I38">
        <v>4207</v>
      </c>
      <c r="J38">
        <v>222752.29</v>
      </c>
      <c r="K38" s="81">
        <v>0.37717410794333872</v>
      </c>
      <c r="L38" s="81">
        <v>0.45998205520553914</v>
      </c>
    </row>
    <row r="39" spans="1:12">
      <c r="B39" t="s">
        <v>302</v>
      </c>
      <c r="H39" t="s">
        <v>258</v>
      </c>
      <c r="I39">
        <v>232</v>
      </c>
      <c r="J39">
        <v>3306.4</v>
      </c>
      <c r="K39" s="81">
        <v>2.0799713107405415E-2</v>
      </c>
      <c r="L39" s="81">
        <v>6.8276948682843832E-3</v>
      </c>
    </row>
    <row r="40" spans="1:12">
      <c r="H40" t="s">
        <v>259</v>
      </c>
      <c r="I40">
        <v>1813</v>
      </c>
      <c r="J40">
        <v>114482.5</v>
      </c>
      <c r="K40" s="81">
        <v>0.16254258561950868</v>
      </c>
      <c r="L40" s="81">
        <v>0.23640563082457261</v>
      </c>
    </row>
    <row r="41" spans="1:12">
      <c r="H41" s="343" t="s">
        <v>193</v>
      </c>
      <c r="I41" s="343">
        <v>11154</v>
      </c>
      <c r="J41" s="343">
        <v>484263</v>
      </c>
      <c r="K41" s="360">
        <v>1</v>
      </c>
      <c r="L41" s="360">
        <v>1</v>
      </c>
    </row>
    <row r="42" spans="1:12">
      <c r="K42" s="81"/>
      <c r="L42" s="81"/>
    </row>
    <row r="43" spans="1:12">
      <c r="K43" t="s">
        <v>302</v>
      </c>
      <c r="L43" s="81"/>
    </row>
    <row r="44" spans="1:12">
      <c r="K44" s="81"/>
      <c r="L44" s="81"/>
    </row>
    <row r="45" spans="1:12">
      <c r="K45" s="81"/>
      <c r="L45" s="81"/>
    </row>
    <row r="46" spans="1:12">
      <c r="K46" s="81"/>
      <c r="L46" s="81"/>
    </row>
    <row r="47" spans="1:12">
      <c r="K47" s="81"/>
      <c r="L47" s="81"/>
    </row>
    <row r="69" spans="1:5">
      <c r="A69" s="1" t="s">
        <v>261</v>
      </c>
    </row>
    <row r="70" spans="1:5">
      <c r="A70" s="1"/>
      <c r="D70" s="441" t="s">
        <v>254</v>
      </c>
      <c r="E70" s="441"/>
    </row>
    <row r="71" spans="1:5">
      <c r="B71" t="s">
        <v>92</v>
      </c>
      <c r="C71" t="s">
        <v>33</v>
      </c>
      <c r="D71" t="s">
        <v>92</v>
      </c>
      <c r="E71" t="s">
        <v>33</v>
      </c>
    </row>
    <row r="72" spans="1:5">
      <c r="A72" t="s">
        <v>262</v>
      </c>
      <c r="B72">
        <v>9341</v>
      </c>
      <c r="C72">
        <v>369780.5</v>
      </c>
      <c r="D72" s="81">
        <f>B72/$B$76</f>
        <v>0.83745741438049126</v>
      </c>
      <c r="E72" s="81">
        <f>C72/$C$76</f>
        <v>0.76359436917542745</v>
      </c>
    </row>
    <row r="73" spans="1:5">
      <c r="A73" t="s">
        <v>263</v>
      </c>
      <c r="B73">
        <v>1656</v>
      </c>
      <c r="C73">
        <v>101480.6</v>
      </c>
      <c r="D73" s="81">
        <f t="shared" ref="D73:D76" si="0">B73/$B$76</f>
        <v>0.14846691769768694</v>
      </c>
      <c r="E73" s="81">
        <f t="shared" ref="E73:E76" si="1">C73/$C$76</f>
        <v>0.20955679042173367</v>
      </c>
    </row>
    <row r="74" spans="1:5">
      <c r="A74" t="s">
        <v>264</v>
      </c>
      <c r="B74">
        <v>157</v>
      </c>
      <c r="C74">
        <v>13001.9</v>
      </c>
      <c r="D74" s="81">
        <f t="shared" si="0"/>
        <v>1.4075667921821768E-2</v>
      </c>
      <c r="E74" s="81">
        <f t="shared" si="1"/>
        <v>2.6848840402838952E-2</v>
      </c>
    </row>
    <row r="75" spans="1:5">
      <c r="A75" t="s">
        <v>265</v>
      </c>
      <c r="B75">
        <v>0</v>
      </c>
      <c r="C75">
        <v>0</v>
      </c>
      <c r="D75" s="81">
        <f t="shared" si="0"/>
        <v>0</v>
      </c>
      <c r="E75" s="81">
        <f t="shared" si="1"/>
        <v>0</v>
      </c>
    </row>
    <row r="76" spans="1:5">
      <c r="A76" t="s">
        <v>193</v>
      </c>
      <c r="B76">
        <f>SUM(B72:B75)</f>
        <v>11154</v>
      </c>
      <c r="C76">
        <f>SUM(C72:C75)</f>
        <v>484263</v>
      </c>
      <c r="D76" s="81">
        <f t="shared" si="0"/>
        <v>1</v>
      </c>
      <c r="E76" s="81">
        <f t="shared" si="1"/>
        <v>1</v>
      </c>
    </row>
  </sheetData>
  <mergeCells count="2">
    <mergeCell ref="K34:L34"/>
    <mergeCell ref="D70:E70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4"/>
  <sheetViews>
    <sheetView topLeftCell="A4" zoomScale="90" zoomScaleNormal="90" workbookViewId="0">
      <selection activeCell="J32" sqref="J32"/>
    </sheetView>
  </sheetViews>
  <sheetFormatPr baseColWidth="10" defaultRowHeight="15"/>
  <cols>
    <col min="1" max="1" width="25" customWidth="1"/>
    <col min="9" max="9" width="13.7109375" customWidth="1"/>
  </cols>
  <sheetData>
    <row r="1" spans="1:13">
      <c r="A1" s="183" t="s">
        <v>314</v>
      </c>
    </row>
    <row r="2" spans="1:13">
      <c r="A2" s="184" t="s">
        <v>315</v>
      </c>
    </row>
    <row r="3" spans="1:13">
      <c r="A3" s="184" t="s">
        <v>316</v>
      </c>
    </row>
    <row r="4" spans="1:13">
      <c r="A4" s="184" t="s">
        <v>439</v>
      </c>
    </row>
    <row r="5" spans="1:13">
      <c r="A5" s="185"/>
    </row>
    <row r="6" spans="1:13">
      <c r="A6" s="186" t="s">
        <v>317</v>
      </c>
    </row>
    <row r="7" spans="1:13">
      <c r="A7" s="179"/>
    </row>
    <row r="8" spans="1:13">
      <c r="A8" s="179"/>
    </row>
    <row r="9" spans="1:13">
      <c r="A9" s="173" t="s">
        <v>309</v>
      </c>
      <c r="I9" s="173" t="s">
        <v>403</v>
      </c>
    </row>
    <row r="10" spans="1:13" ht="16.5" customHeight="1">
      <c r="A10" s="164" t="s">
        <v>308</v>
      </c>
      <c r="B10" s="174"/>
      <c r="C10" s="174"/>
      <c r="D10" s="164"/>
      <c r="E10" s="164"/>
      <c r="I10" s="164" t="s">
        <v>311</v>
      </c>
      <c r="J10" s="76"/>
      <c r="K10" s="76"/>
      <c r="L10" s="76"/>
      <c r="M10" s="76"/>
    </row>
    <row r="11" spans="1:13">
      <c r="A11" t="s">
        <v>307</v>
      </c>
      <c r="I11" t="s">
        <v>310</v>
      </c>
    </row>
    <row r="25" spans="1:15">
      <c r="A25" t="s">
        <v>306</v>
      </c>
      <c r="I25" t="s">
        <v>306</v>
      </c>
    </row>
    <row r="28" spans="1:15">
      <c r="A28" s="1" t="s">
        <v>0</v>
      </c>
      <c r="I28" s="1" t="s">
        <v>0</v>
      </c>
    </row>
    <row r="29" spans="1:15" ht="30">
      <c r="A29" s="210" t="s">
        <v>17</v>
      </c>
      <c r="B29" s="206">
        <v>2000</v>
      </c>
      <c r="C29" s="206">
        <v>2010</v>
      </c>
      <c r="D29" s="206">
        <v>2020</v>
      </c>
      <c r="E29" s="207" t="s">
        <v>29</v>
      </c>
      <c r="F29" s="207" t="s">
        <v>30</v>
      </c>
      <c r="G29" s="207" t="s">
        <v>31</v>
      </c>
      <c r="I29" s="210" t="s">
        <v>10</v>
      </c>
      <c r="J29" s="206">
        <v>2000</v>
      </c>
      <c r="K29" s="206">
        <v>2010</v>
      </c>
      <c r="L29" s="206">
        <v>2020</v>
      </c>
      <c r="M29" s="207" t="s">
        <v>29</v>
      </c>
      <c r="N29" s="207" t="s">
        <v>30</v>
      </c>
      <c r="O29" s="207" t="s">
        <v>31</v>
      </c>
    </row>
    <row r="30" spans="1:15">
      <c r="A30" t="s">
        <v>2</v>
      </c>
      <c r="B30" s="4">
        <v>89765</v>
      </c>
      <c r="C30" s="4">
        <v>67496</v>
      </c>
      <c r="D30" s="4">
        <v>50778</v>
      </c>
      <c r="E30" s="48">
        <v>-0.24808110065170166</v>
      </c>
      <c r="F30" s="48">
        <v>-0.24768875192604006</v>
      </c>
      <c r="G30" s="48">
        <v>-0.43432295438088342</v>
      </c>
      <c r="I30" t="s">
        <v>2</v>
      </c>
      <c r="J30" s="4">
        <v>2902674.34</v>
      </c>
      <c r="K30" s="4">
        <v>2804607.91</v>
      </c>
      <c r="L30" s="4">
        <v>2741390.29</v>
      </c>
      <c r="M30" s="48">
        <v>-3.3784854418081121E-2</v>
      </c>
      <c r="N30" s="48">
        <v>-2.2540626721686777E-2</v>
      </c>
      <c r="O30" s="48">
        <v>-5.5563949347483405E-2</v>
      </c>
    </row>
    <row r="31" spans="1:15">
      <c r="A31" t="s">
        <v>1</v>
      </c>
      <c r="B31" s="4">
        <v>20632</v>
      </c>
      <c r="C31" s="4">
        <v>15642</v>
      </c>
      <c r="D31" s="4">
        <v>13422</v>
      </c>
      <c r="E31" s="48">
        <v>-0.2418573090345095</v>
      </c>
      <c r="F31" s="48">
        <v>-0.14192558496355964</v>
      </c>
      <c r="G31" s="48">
        <v>-0.34945715393563398</v>
      </c>
      <c r="I31" t="s">
        <v>1</v>
      </c>
      <c r="J31" s="4">
        <v>1193610.31</v>
      </c>
      <c r="K31" s="4">
        <v>1132309.47</v>
      </c>
      <c r="L31" s="4">
        <v>1130481.82</v>
      </c>
      <c r="M31" s="48">
        <v>-5.1357498746806299E-2</v>
      </c>
      <c r="N31" s="48">
        <v>-1.6140905365738104E-3</v>
      </c>
      <c r="O31" s="48">
        <v>-5.2888693630670794E-2</v>
      </c>
    </row>
    <row r="32" spans="1:15" ht="27.75" customHeight="1">
      <c r="A32" s="79" t="s">
        <v>98</v>
      </c>
      <c r="B32" s="4">
        <v>110397</v>
      </c>
      <c r="C32" s="4">
        <v>83138</v>
      </c>
      <c r="D32" s="4">
        <v>64200</v>
      </c>
      <c r="E32" s="48">
        <v>-0.24691794161073219</v>
      </c>
      <c r="F32" s="48">
        <v>-0.22778993961846569</v>
      </c>
      <c r="G32" s="48">
        <v>-0.41846245821897332</v>
      </c>
      <c r="I32" s="79" t="s">
        <v>98</v>
      </c>
      <c r="J32" s="4">
        <v>4096284.65</v>
      </c>
      <c r="K32" s="4">
        <v>3936917.38</v>
      </c>
      <c r="L32" s="4">
        <v>3871872.11</v>
      </c>
      <c r="M32" s="48">
        <v>-3.8905321191485077E-2</v>
      </c>
      <c r="N32" s="48">
        <v>-1.6521878343304229E-2</v>
      </c>
      <c r="O32" s="48">
        <v>-5.4784410551156411E-2</v>
      </c>
    </row>
    <row r="34" spans="2:11">
      <c r="B34" t="s">
        <v>306</v>
      </c>
      <c r="K34" t="s">
        <v>306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zoomScaleNormal="100" workbookViewId="0">
      <selection activeCell="L12" sqref="L12"/>
    </sheetView>
  </sheetViews>
  <sheetFormatPr baseColWidth="10" defaultRowHeight="15"/>
  <cols>
    <col min="2" max="2" width="21.85546875" customWidth="1"/>
    <col min="10" max="10" width="31" customWidth="1"/>
  </cols>
  <sheetData>
    <row r="1" spans="1:13">
      <c r="A1" s="183" t="s">
        <v>314</v>
      </c>
    </row>
    <row r="2" spans="1:13">
      <c r="A2" s="184" t="s">
        <v>315</v>
      </c>
    </row>
    <row r="3" spans="1:13">
      <c r="A3" s="184" t="s">
        <v>316</v>
      </c>
    </row>
    <row r="4" spans="1:13">
      <c r="A4" s="184" t="s">
        <v>439</v>
      </c>
    </row>
    <row r="5" spans="1:13">
      <c r="A5" s="185"/>
    </row>
    <row r="6" spans="1:13">
      <c r="A6" s="186" t="s">
        <v>317</v>
      </c>
    </row>
    <row r="9" spans="1:13">
      <c r="A9" s="173" t="s">
        <v>312</v>
      </c>
    </row>
    <row r="10" spans="1:13">
      <c r="A10" s="164" t="s">
        <v>434</v>
      </c>
      <c r="J10" s="237" t="s">
        <v>0</v>
      </c>
    </row>
    <row r="11" spans="1:13">
      <c r="A11" t="s">
        <v>313</v>
      </c>
      <c r="J11" s="208" t="s">
        <v>336</v>
      </c>
      <c r="K11" s="208" t="s">
        <v>1</v>
      </c>
      <c r="L11" s="208" t="s">
        <v>2</v>
      </c>
      <c r="M11" s="209" t="s">
        <v>34</v>
      </c>
    </row>
    <row r="12" spans="1:13">
      <c r="J12" s="343" t="s">
        <v>6</v>
      </c>
      <c r="K12" s="372">
        <v>1130481.82</v>
      </c>
      <c r="L12" s="372">
        <v>2741390.29</v>
      </c>
      <c r="M12" s="373">
        <v>3871872.1100000003</v>
      </c>
    </row>
    <row r="13" spans="1:13">
      <c r="J13" t="s">
        <v>35</v>
      </c>
      <c r="K13" s="4">
        <v>293825.77</v>
      </c>
      <c r="L13" s="4">
        <v>192350.14</v>
      </c>
      <c r="M13" s="204">
        <v>486175.91000000003</v>
      </c>
    </row>
    <row r="14" spans="1:13">
      <c r="J14" t="s">
        <v>36</v>
      </c>
      <c r="K14" s="4">
        <v>26705</v>
      </c>
      <c r="L14" s="4">
        <v>73939.67</v>
      </c>
      <c r="M14" s="204">
        <v>100644.67</v>
      </c>
    </row>
    <row r="15" spans="1:13" ht="27.75" customHeight="1">
      <c r="J15" s="79" t="s">
        <v>37</v>
      </c>
      <c r="K15" s="4">
        <v>236996.34999999998</v>
      </c>
      <c r="L15" s="4">
        <v>1431916.2200000002</v>
      </c>
      <c r="M15" s="204">
        <v>1668912.5700000003</v>
      </c>
    </row>
    <row r="16" spans="1:13">
      <c r="J16" t="s">
        <v>38</v>
      </c>
      <c r="K16" s="4">
        <v>226109.47999999998</v>
      </c>
      <c r="L16" s="4">
        <v>457534.02999999991</v>
      </c>
      <c r="M16" s="204">
        <v>683643.50999999989</v>
      </c>
    </row>
    <row r="17" spans="1:13">
      <c r="J17" t="s">
        <v>39</v>
      </c>
      <c r="K17" s="4">
        <v>159850.07</v>
      </c>
      <c r="L17" s="4">
        <v>230424.81999999998</v>
      </c>
      <c r="M17" s="204">
        <v>390274.89</v>
      </c>
    </row>
    <row r="18" spans="1:13">
      <c r="J18" t="s">
        <v>52</v>
      </c>
      <c r="K18" s="4">
        <v>47088.79</v>
      </c>
      <c r="L18" s="4">
        <v>4487.91</v>
      </c>
      <c r="M18" s="204">
        <v>51576.7</v>
      </c>
    </row>
    <row r="19" spans="1:13">
      <c r="J19" t="s">
        <v>41</v>
      </c>
      <c r="K19" s="4">
        <v>33302.320000000007</v>
      </c>
      <c r="L19" s="4">
        <v>11207.200000000003</v>
      </c>
      <c r="M19" s="204">
        <v>44509.520000000011</v>
      </c>
    </row>
    <row r="20" spans="1:13">
      <c r="A20" s="50"/>
      <c r="J20" t="s">
        <v>42</v>
      </c>
      <c r="K20" s="4">
        <v>22148.449999999997</v>
      </c>
      <c r="L20" s="4">
        <v>211570.29</v>
      </c>
      <c r="M20" s="204">
        <v>233718.74</v>
      </c>
    </row>
    <row r="21" spans="1:13" ht="18" customHeight="1">
      <c r="J21" s="79" t="s">
        <v>43</v>
      </c>
      <c r="K21" s="4">
        <v>26457.510000000006</v>
      </c>
      <c r="L21" s="4">
        <v>43100.58</v>
      </c>
      <c r="M21" s="204">
        <v>69558.090000000011</v>
      </c>
    </row>
    <row r="22" spans="1:13" ht="16.5" customHeight="1">
      <c r="J22" s="175" t="s">
        <v>44</v>
      </c>
      <c r="K22" s="4">
        <v>84455.590000000084</v>
      </c>
      <c r="L22" s="4">
        <v>127960.00999999978</v>
      </c>
      <c r="M22" s="204">
        <v>212415.59999999986</v>
      </c>
    </row>
    <row r="24" spans="1:13">
      <c r="K24" t="s">
        <v>302</v>
      </c>
    </row>
    <row r="28" spans="1:13">
      <c r="A28" t="s">
        <v>302</v>
      </c>
    </row>
    <row r="37" spans="2:5">
      <c r="B37" s="6" t="s">
        <v>47</v>
      </c>
      <c r="C37" s="6"/>
      <c r="D37" s="6"/>
      <c r="E37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3"/>
  <sheetViews>
    <sheetView topLeftCell="A19" zoomScale="90" zoomScaleNormal="90" workbookViewId="0">
      <selection activeCell="K54" sqref="K54"/>
    </sheetView>
  </sheetViews>
  <sheetFormatPr baseColWidth="10" defaultRowHeight="15"/>
  <cols>
    <col min="1" max="1" width="44.85546875" customWidth="1"/>
    <col min="8" max="8" width="11.85546875" bestFit="1" customWidth="1"/>
    <col min="11" max="11" width="40.7109375" customWidth="1"/>
  </cols>
  <sheetData>
    <row r="1" spans="1:11">
      <c r="A1" s="183" t="s">
        <v>314</v>
      </c>
      <c r="B1" s="176"/>
      <c r="C1" s="177"/>
      <c r="D1" s="176"/>
      <c r="E1" s="176"/>
    </row>
    <row r="2" spans="1:11">
      <c r="A2" s="184" t="s">
        <v>315</v>
      </c>
      <c r="B2" s="176"/>
      <c r="C2" s="177"/>
      <c r="D2" s="176"/>
      <c r="E2" s="176"/>
    </row>
    <row r="3" spans="1:11">
      <c r="A3" s="184" t="s">
        <v>316</v>
      </c>
      <c r="B3" s="176"/>
      <c r="C3" s="178"/>
      <c r="D3" s="176"/>
      <c r="E3" s="176"/>
    </row>
    <row r="4" spans="1:11">
      <c r="A4" s="184" t="s">
        <v>439</v>
      </c>
      <c r="B4" s="176"/>
      <c r="C4" s="178"/>
      <c r="D4" s="176"/>
      <c r="E4" s="176"/>
    </row>
    <row r="5" spans="1:11">
      <c r="A5" s="185"/>
      <c r="B5" s="176"/>
      <c r="C5" s="178"/>
      <c r="D5" s="176"/>
      <c r="E5" s="176"/>
    </row>
    <row r="6" spans="1:11">
      <c r="A6" s="186" t="s">
        <v>317</v>
      </c>
      <c r="B6" s="180"/>
      <c r="C6" s="178"/>
      <c r="D6" s="176"/>
      <c r="E6" s="176"/>
    </row>
    <row r="7" spans="1:11">
      <c r="A7" s="181"/>
      <c r="B7" s="182"/>
      <c r="C7" s="178"/>
      <c r="D7" s="176"/>
      <c r="E7" s="176"/>
    </row>
    <row r="8" spans="1:11">
      <c r="A8" s="173" t="s">
        <v>318</v>
      </c>
      <c r="K8" s="173" t="s">
        <v>320</v>
      </c>
    </row>
    <row r="9" spans="1:11">
      <c r="A9" s="164" t="s">
        <v>319</v>
      </c>
      <c r="C9" s="76"/>
      <c r="D9" s="76"/>
      <c r="E9" s="76"/>
      <c r="K9" s="164" t="s">
        <v>321</v>
      </c>
    </row>
    <row r="10" spans="1:11">
      <c r="A10" t="s">
        <v>325</v>
      </c>
    </row>
    <row r="34" spans="1:21">
      <c r="A34" t="s">
        <v>324</v>
      </c>
      <c r="L34" t="s">
        <v>324</v>
      </c>
    </row>
    <row r="37" spans="1:21">
      <c r="A37" s="173" t="s">
        <v>322</v>
      </c>
    </row>
    <row r="38" spans="1:21" ht="15.75" thickBot="1">
      <c r="A38" s="164" t="s">
        <v>323</v>
      </c>
    </row>
    <row r="39" spans="1:21" ht="15.75">
      <c r="A39" s="67"/>
      <c r="B39" s="56"/>
      <c r="C39" s="56"/>
      <c r="D39" s="56"/>
      <c r="E39" s="398" t="s">
        <v>420</v>
      </c>
      <c r="F39" s="399"/>
      <c r="G39" s="400"/>
      <c r="H39" s="398" t="s">
        <v>421</v>
      </c>
      <c r="I39" s="399"/>
      <c r="J39" s="400"/>
    </row>
    <row r="40" spans="1:21">
      <c r="A40" s="202" t="s">
        <v>336</v>
      </c>
      <c r="B40" s="203">
        <v>2000</v>
      </c>
      <c r="C40" s="203">
        <v>2010</v>
      </c>
      <c r="D40" s="203">
        <v>2020</v>
      </c>
      <c r="E40" s="374" t="s">
        <v>59</v>
      </c>
      <c r="F40" s="375" t="s">
        <v>58</v>
      </c>
      <c r="G40" s="376" t="s">
        <v>57</v>
      </c>
      <c r="H40" s="374" t="s">
        <v>59</v>
      </c>
      <c r="I40" s="375" t="s">
        <v>58</v>
      </c>
      <c r="J40" s="376" t="s">
        <v>57</v>
      </c>
      <c r="K40" s="66" t="s">
        <v>336</v>
      </c>
      <c r="L40" s="65">
        <v>2000</v>
      </c>
      <c r="M40" s="65">
        <v>2010</v>
      </c>
      <c r="N40" s="65">
        <v>2020</v>
      </c>
      <c r="Q40" s="1"/>
      <c r="R40" s="1"/>
    </row>
    <row r="41" spans="1:21" ht="15.75" customHeight="1">
      <c r="A41" s="62" t="s">
        <v>56</v>
      </c>
      <c r="B41" s="64">
        <v>1729147.27</v>
      </c>
      <c r="C41" s="64">
        <v>1665143.24</v>
      </c>
      <c r="D41" s="64">
        <v>1674766.6400000001</v>
      </c>
      <c r="E41" s="362">
        <v>-3.7014794003057953E-2</v>
      </c>
      <c r="F41" s="363">
        <v>5.7793226245209627E-3</v>
      </c>
      <c r="G41" s="364">
        <v>-3.1449391814960842E-2</v>
      </c>
      <c r="H41" s="365">
        <v>-64004.030000000028</v>
      </c>
      <c r="I41" s="361">
        <v>9623.4000000001397</v>
      </c>
      <c r="J41" s="366">
        <v>-54380.629999999888</v>
      </c>
      <c r="K41" s="371" t="s">
        <v>56</v>
      </c>
      <c r="L41" s="60">
        <v>0.42212575974181876</v>
      </c>
      <c r="M41" s="60">
        <v>0.42295610480908796</v>
      </c>
      <c r="N41" s="60">
        <v>0.43254699339746533</v>
      </c>
      <c r="Q41" s="3"/>
      <c r="R41" s="3"/>
      <c r="U41" s="56"/>
    </row>
    <row r="42" spans="1:21">
      <c r="A42" s="62" t="s">
        <v>36</v>
      </c>
      <c r="B42" s="61">
        <v>148480.07</v>
      </c>
      <c r="C42" s="61">
        <v>131815.35</v>
      </c>
      <c r="D42" s="61">
        <v>100644.67</v>
      </c>
      <c r="E42" s="362">
        <v>-0.112235399673505</v>
      </c>
      <c r="F42" s="363">
        <v>-0.23647230766371297</v>
      </c>
      <c r="G42" s="364">
        <v>-0.32216714337486513</v>
      </c>
      <c r="H42" s="365">
        <v>-16664.72</v>
      </c>
      <c r="I42" s="361">
        <v>-31170.680000000008</v>
      </c>
      <c r="J42" s="366">
        <v>-47835.400000000009</v>
      </c>
      <c r="K42" t="s">
        <v>36</v>
      </c>
      <c r="L42" s="60">
        <v>3.6247498083415666E-2</v>
      </c>
      <c r="M42" s="60">
        <v>3.3481868496818695E-2</v>
      </c>
      <c r="N42" s="60">
        <v>2.5993800192951104E-2</v>
      </c>
      <c r="U42" s="56"/>
    </row>
    <row r="43" spans="1:21">
      <c r="A43" s="62" t="s">
        <v>38</v>
      </c>
      <c r="B43" s="61">
        <v>687091.07</v>
      </c>
      <c r="C43" s="61">
        <v>776169.46000000008</v>
      </c>
      <c r="D43" s="61">
        <v>683643.50999999989</v>
      </c>
      <c r="E43" s="362">
        <v>0.12964568146694169</v>
      </c>
      <c r="F43" s="363">
        <v>-0.11920843935292194</v>
      </c>
      <c r="G43" s="364">
        <v>-5.0176172425004098E-3</v>
      </c>
      <c r="H43" s="365">
        <v>89078.39000000013</v>
      </c>
      <c r="I43" s="361">
        <v>-92525.950000000186</v>
      </c>
      <c r="J43" s="366">
        <v>-3447.5600000000559</v>
      </c>
      <c r="K43" s="56" t="s">
        <v>38</v>
      </c>
      <c r="L43" s="60">
        <v>0.16773518656717373</v>
      </c>
      <c r="M43" s="60">
        <v>0.19715157446357182</v>
      </c>
      <c r="N43" s="60">
        <v>0.17656665576177821</v>
      </c>
      <c r="Q43" s="3"/>
      <c r="R43" s="3"/>
      <c r="U43" s="56"/>
    </row>
    <row r="44" spans="1:21">
      <c r="A44" s="62" t="s">
        <v>35</v>
      </c>
      <c r="B44" s="61">
        <v>572733.41</v>
      </c>
      <c r="C44" s="61">
        <v>509881.15</v>
      </c>
      <c r="D44" s="61">
        <v>486175.91000000003</v>
      </c>
      <c r="E44" s="362">
        <v>-0.10974086530066407</v>
      </c>
      <c r="F44" s="363">
        <v>-4.6491697133733988E-2</v>
      </c>
      <c r="G44" s="364">
        <v>-0.15113052336164567</v>
      </c>
      <c r="H44" s="365">
        <v>-62852.260000000009</v>
      </c>
      <c r="I44" s="361">
        <v>-23705.239999999991</v>
      </c>
      <c r="J44" s="366">
        <v>-86557.5</v>
      </c>
      <c r="K44" t="s">
        <v>55</v>
      </c>
      <c r="L44" s="60">
        <v>0.13981777609131729</v>
      </c>
      <c r="M44" s="60">
        <v>0.12951278901362162</v>
      </c>
      <c r="N44" s="60">
        <v>0.12556610760575976</v>
      </c>
      <c r="Q44" s="3"/>
      <c r="R44" s="3"/>
      <c r="U44" s="63"/>
    </row>
    <row r="45" spans="1:21">
      <c r="A45" s="62" t="s">
        <v>39</v>
      </c>
      <c r="B45" s="61">
        <v>370176.44</v>
      </c>
      <c r="C45" s="61">
        <v>372816</v>
      </c>
      <c r="D45" s="61">
        <v>390274.89</v>
      </c>
      <c r="E45" s="362">
        <v>7.1305456392632598E-3</v>
      </c>
      <c r="F45" s="363">
        <v>4.6829776619029262E-2</v>
      </c>
      <c r="G45" s="364">
        <v>5.4294244117751016E-2</v>
      </c>
      <c r="H45" s="365">
        <v>2639.5599999999977</v>
      </c>
      <c r="I45" s="361">
        <v>17458.890000000014</v>
      </c>
      <c r="J45" s="366">
        <v>20098.450000000012</v>
      </c>
      <c r="K45" s="56" t="s">
        <v>39</v>
      </c>
      <c r="L45" s="60">
        <v>9.0368827273758917E-2</v>
      </c>
      <c r="M45" s="60">
        <v>9.469744066612848E-2</v>
      </c>
      <c r="N45" s="60">
        <v>0.10079746409805876</v>
      </c>
      <c r="Q45" s="3"/>
      <c r="R45" s="3"/>
      <c r="U45" s="56"/>
    </row>
    <row r="46" spans="1:21">
      <c r="A46" s="389" t="s">
        <v>43</v>
      </c>
      <c r="B46" s="61">
        <v>23834.92</v>
      </c>
      <c r="C46" s="61">
        <v>31997</v>
      </c>
      <c r="D46" s="61">
        <v>69558.09</v>
      </c>
      <c r="E46" s="362">
        <v>0.34244209756105759</v>
      </c>
      <c r="F46" s="363">
        <v>1.173894115073288</v>
      </c>
      <c r="G46" s="364">
        <v>1.9183269757146237</v>
      </c>
      <c r="H46" s="365">
        <v>8162.0800000000017</v>
      </c>
      <c r="I46" s="361">
        <v>37561.089999999997</v>
      </c>
      <c r="J46" s="366">
        <v>45723.17</v>
      </c>
      <c r="K46" s="56" t="s">
        <v>43</v>
      </c>
      <c r="L46" s="60">
        <v>5.8186678994585983E-3</v>
      </c>
      <c r="M46" s="60">
        <v>8.1274248127604851E-3</v>
      </c>
      <c r="N46" s="60">
        <v>1.7964976121073378E-2</v>
      </c>
      <c r="Q46" s="3"/>
      <c r="R46" s="3"/>
      <c r="U46" s="56"/>
    </row>
    <row r="47" spans="1:21">
      <c r="A47" s="62" t="s">
        <v>52</v>
      </c>
      <c r="B47" s="61">
        <v>49709.19</v>
      </c>
      <c r="C47" s="61">
        <v>39831.420000000006</v>
      </c>
      <c r="D47" s="61">
        <v>51576.7</v>
      </c>
      <c r="E47" s="362">
        <v>-0.19871114375430371</v>
      </c>
      <c r="F47" s="363">
        <v>0.29487474963232518</v>
      </c>
      <c r="G47" s="364">
        <v>3.7568707114318194E-2</v>
      </c>
      <c r="H47" s="365">
        <v>-9877.7699999999968</v>
      </c>
      <c r="I47" s="361">
        <v>11745.279999999992</v>
      </c>
      <c r="J47" s="366">
        <v>1867.5099999999948</v>
      </c>
      <c r="K47" s="56" t="s">
        <v>296</v>
      </c>
      <c r="L47" s="60">
        <v>1.2135189384360777E-2</v>
      </c>
      <c r="M47" s="60">
        <v>1.0117413233599534E-2</v>
      </c>
      <c r="N47" s="60">
        <v>1.3320868699870357E-2</v>
      </c>
      <c r="Q47" s="3"/>
      <c r="R47" s="3"/>
      <c r="U47" s="56"/>
    </row>
    <row r="48" spans="1:21">
      <c r="A48" s="62" t="s">
        <v>41</v>
      </c>
      <c r="B48" s="61">
        <v>34184.79</v>
      </c>
      <c r="C48" s="61">
        <v>35504.620000000003</v>
      </c>
      <c r="D48" s="61">
        <v>44509.52</v>
      </c>
      <c r="E48" s="362">
        <v>3.8608691175227396E-2</v>
      </c>
      <c r="F48" s="363">
        <v>0.25362614780836956</v>
      </c>
      <c r="G48" s="364">
        <v>0.30202701259829284</v>
      </c>
      <c r="H48" s="365">
        <v>1319.8300000000017</v>
      </c>
      <c r="I48" s="361">
        <v>9004.8999999999942</v>
      </c>
      <c r="J48" s="366">
        <v>10324.729999999996</v>
      </c>
      <c r="K48" s="56" t="s">
        <v>41</v>
      </c>
      <c r="L48" s="60">
        <v>8.3453160414523435E-3</v>
      </c>
      <c r="M48" s="60">
        <v>9.0183807718108629E-3</v>
      </c>
      <c r="N48" s="60">
        <v>1.1495606966212527E-2</v>
      </c>
      <c r="Q48" s="3"/>
      <c r="R48" s="3"/>
      <c r="U48" s="56"/>
    </row>
    <row r="49" spans="1:21">
      <c r="A49" s="62" t="s">
        <v>42</v>
      </c>
      <c r="B49" s="61">
        <v>235640.16</v>
      </c>
      <c r="C49" s="61">
        <v>225959.54</v>
      </c>
      <c r="D49" s="61">
        <v>233718.74</v>
      </c>
      <c r="E49" s="362">
        <v>-4.1082216206269742E-2</v>
      </c>
      <c r="F49" s="363">
        <v>3.4338890935961291E-2</v>
      </c>
      <c r="G49" s="364">
        <v>-8.1540430120231322E-3</v>
      </c>
      <c r="H49" s="365">
        <v>-9680.6199999999953</v>
      </c>
      <c r="I49" s="361">
        <v>7759.1999999999825</v>
      </c>
      <c r="J49" s="366">
        <v>-1921.4200000000128</v>
      </c>
      <c r="K49" s="56" t="s">
        <v>42</v>
      </c>
      <c r="L49" s="60">
        <v>5.7525338235466621E-2</v>
      </c>
      <c r="M49" s="60">
        <v>5.7395042412599476E-2</v>
      </c>
      <c r="N49" s="60">
        <v>6.0363238598807954E-2</v>
      </c>
      <c r="Q49" s="3"/>
      <c r="R49" s="3"/>
      <c r="U49" s="56"/>
    </row>
    <row r="50" spans="1:21">
      <c r="A50" s="62" t="s">
        <v>51</v>
      </c>
      <c r="B50" s="61">
        <v>245287.32999999929</v>
      </c>
      <c r="C50" s="61">
        <v>147799.59999999963</v>
      </c>
      <c r="D50" s="61">
        <v>137003.43999999997</v>
      </c>
      <c r="E50" s="362">
        <v>-0.39744299063469746</v>
      </c>
      <c r="F50" s="363">
        <v>-7.3045935171676249E-2</v>
      </c>
      <c r="G50" s="364">
        <v>-0.44145733087803446</v>
      </c>
      <c r="H50" s="365">
        <v>-97487.729999999661</v>
      </c>
      <c r="I50" s="361">
        <v>-10796.159999999654</v>
      </c>
      <c r="J50" s="367">
        <v>-108283.88999999932</v>
      </c>
      <c r="K50" s="56" t="s">
        <v>51</v>
      </c>
      <c r="L50" s="60">
        <v>5.9880440681777156E-2</v>
      </c>
      <c r="M50" s="60">
        <v>3.754196132000099E-2</v>
      </c>
      <c r="N50" s="60">
        <v>3.5384288558022642E-2</v>
      </c>
      <c r="Q50" s="3"/>
      <c r="R50" s="3"/>
      <c r="U50" s="56"/>
    </row>
    <row r="51" spans="1:21" ht="15.75" thickBot="1">
      <c r="A51" s="59" t="s">
        <v>50</v>
      </c>
      <c r="B51" s="58">
        <v>4096284.65</v>
      </c>
      <c r="C51" s="58">
        <v>3936917.38</v>
      </c>
      <c r="D51" s="58">
        <v>3871872.11</v>
      </c>
      <c r="E51" s="377">
        <v>-3.8905321191485077E-2</v>
      </c>
      <c r="F51" s="378">
        <v>-1.6521878343304229E-2</v>
      </c>
      <c r="G51" s="379">
        <v>-5.4784410551156411E-2</v>
      </c>
      <c r="H51" s="368">
        <v>-159367.27000000002</v>
      </c>
      <c r="I51" s="369">
        <v>-65045.270000000019</v>
      </c>
      <c r="J51" s="370">
        <v>-224412.54000000004</v>
      </c>
      <c r="Q51" s="3"/>
      <c r="R51" s="3"/>
    </row>
    <row r="52" spans="1:21">
      <c r="E52" s="56"/>
      <c r="F52" s="56"/>
      <c r="G52" s="56"/>
      <c r="H52" s="57"/>
      <c r="I52" s="57"/>
      <c r="K52" s="55"/>
      <c r="L52" s="51"/>
      <c r="M52" s="51"/>
      <c r="N52" s="51"/>
      <c r="Q52" s="3"/>
      <c r="R52" s="3"/>
    </row>
    <row r="53" spans="1:21">
      <c r="A53" t="s">
        <v>324</v>
      </c>
    </row>
  </sheetData>
  <mergeCells count="2">
    <mergeCell ref="E39:G39"/>
    <mergeCell ref="H39:J39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"/>
  <sheetViews>
    <sheetView topLeftCell="A16" workbookViewId="0">
      <selection activeCell="F24" sqref="F24"/>
    </sheetView>
  </sheetViews>
  <sheetFormatPr baseColWidth="10" defaultRowHeight="15"/>
  <cols>
    <col min="1" max="1" width="28.7109375" style="56" customWidth="1"/>
    <col min="2" max="4" width="11.42578125" style="56"/>
    <col min="5" max="5" width="31.85546875" style="56" customWidth="1"/>
    <col min="6" max="16384" width="11.42578125" style="56"/>
  </cols>
  <sheetData>
    <row r="1" spans="1:14" customFormat="1">
      <c r="A1" s="183" t="s">
        <v>314</v>
      </c>
      <c r="B1" s="176"/>
      <c r="C1" s="177"/>
      <c r="D1" s="176"/>
      <c r="E1" s="176"/>
    </row>
    <row r="2" spans="1:14" customFormat="1">
      <c r="A2" s="184" t="s">
        <v>315</v>
      </c>
      <c r="B2" s="176"/>
      <c r="C2" s="177"/>
      <c r="D2" s="176"/>
      <c r="E2" s="176"/>
    </row>
    <row r="3" spans="1:14" customFormat="1">
      <c r="A3" s="184" t="s">
        <v>316</v>
      </c>
      <c r="B3" s="176"/>
      <c r="C3" s="178"/>
      <c r="D3" s="176"/>
      <c r="E3" s="176"/>
    </row>
    <row r="4" spans="1:14" customFormat="1">
      <c r="A4" s="184" t="s">
        <v>439</v>
      </c>
      <c r="B4" s="176"/>
      <c r="C4" s="178"/>
      <c r="D4" s="176"/>
      <c r="E4" s="176"/>
    </row>
    <row r="5" spans="1:14" customFormat="1">
      <c r="A5" s="185"/>
      <c r="B5" s="176"/>
      <c r="C5" s="178"/>
      <c r="D5" s="176"/>
      <c r="E5" s="176"/>
    </row>
    <row r="6" spans="1:14" customFormat="1">
      <c r="A6" s="186" t="s">
        <v>317</v>
      </c>
      <c r="B6" s="180"/>
      <c r="C6" s="178"/>
      <c r="D6" s="176"/>
      <c r="E6" s="176"/>
    </row>
    <row r="8" spans="1:14" ht="15.75">
      <c r="K8" s="67"/>
    </row>
    <row r="9" spans="1:14">
      <c r="A9" s="173" t="s">
        <v>326</v>
      </c>
      <c r="K9" s="55"/>
      <c r="L9" s="401"/>
      <c r="M9" s="401"/>
      <c r="N9" s="401"/>
    </row>
    <row r="10" spans="1:14">
      <c r="A10" s="164" t="s">
        <v>327</v>
      </c>
      <c r="G10" s="76"/>
      <c r="H10" s="76"/>
      <c r="I10" s="55"/>
      <c r="J10" s="55"/>
    </row>
    <row r="11" spans="1:14">
      <c r="E11" s="237" t="s">
        <v>0</v>
      </c>
      <c r="F11" s="210">
        <v>2000</v>
      </c>
      <c r="G11" s="210">
        <v>2010</v>
      </c>
      <c r="H11" s="210">
        <v>2020</v>
      </c>
    </row>
    <row r="12" spans="1:14">
      <c r="E12" s="55" t="s">
        <v>10</v>
      </c>
      <c r="F12" s="187">
        <v>4096284.65</v>
      </c>
      <c r="G12" s="187">
        <v>3936917.38</v>
      </c>
      <c r="H12" s="187">
        <v>3871872.11</v>
      </c>
    </row>
    <row r="13" spans="1:14">
      <c r="E13" s="55" t="s">
        <v>4</v>
      </c>
      <c r="F13" s="187">
        <v>450281.87</v>
      </c>
      <c r="G13" s="187">
        <v>399429.24</v>
      </c>
      <c r="H13" s="187">
        <v>410586.68</v>
      </c>
    </row>
    <row r="14" spans="1:14">
      <c r="E14" s="188" t="s">
        <v>61</v>
      </c>
      <c r="F14" s="189">
        <v>0.10992445800855173</v>
      </c>
      <c r="G14" s="189">
        <v>0.10145735900609629</v>
      </c>
      <c r="H14" s="189">
        <v>0.1060434509031343</v>
      </c>
    </row>
    <row r="15" spans="1:14">
      <c r="E15" s="55" t="s">
        <v>5</v>
      </c>
      <c r="F15" s="187">
        <v>590478.68999999994</v>
      </c>
      <c r="G15" s="187">
        <v>509348.64</v>
      </c>
      <c r="H15" s="187">
        <v>579698.39</v>
      </c>
    </row>
    <row r="16" spans="1:14">
      <c r="E16" s="188" t="s">
        <v>62</v>
      </c>
      <c r="F16" s="190">
        <v>0.14414981878761768</v>
      </c>
      <c r="G16" s="190">
        <v>0.12937752836459068</v>
      </c>
      <c r="H16" s="190">
        <v>0.14972043846768482</v>
      </c>
    </row>
    <row r="17" spans="1:14">
      <c r="E17" s="236" t="s">
        <v>328</v>
      </c>
      <c r="F17" s="193">
        <v>0.14414981878761768</v>
      </c>
      <c r="G17" s="193">
        <v>0.12937752836459068</v>
      </c>
      <c r="H17" s="194">
        <v>0.14972043846768482</v>
      </c>
    </row>
    <row r="18" spans="1:14">
      <c r="E18" s="234" t="s">
        <v>63</v>
      </c>
      <c r="F18" s="195">
        <v>0.10992445800855173</v>
      </c>
      <c r="G18" s="195">
        <v>0.10145735900609629</v>
      </c>
      <c r="H18" s="196">
        <v>0.1060434509031343</v>
      </c>
    </row>
    <row r="19" spans="1:14">
      <c r="E19" s="235" t="s">
        <v>64</v>
      </c>
      <c r="F19" s="197">
        <v>3.4225360779065947E-2</v>
      </c>
      <c r="G19" s="197">
        <v>2.7920169358494396E-2</v>
      </c>
      <c r="H19" s="198">
        <v>4.3676987564550518E-2</v>
      </c>
    </row>
    <row r="20" spans="1:14">
      <c r="E20" s="191"/>
      <c r="F20" s="192"/>
      <c r="G20" s="192"/>
      <c r="H20" s="192"/>
    </row>
    <row r="21" spans="1:14">
      <c r="F21" t="s">
        <v>324</v>
      </c>
    </row>
    <row r="23" spans="1:14">
      <c r="K23" s="68"/>
      <c r="L23" s="69"/>
      <c r="M23" s="69"/>
      <c r="N23" s="69"/>
    </row>
    <row r="28" spans="1:14">
      <c r="A28" t="s">
        <v>324</v>
      </c>
    </row>
  </sheetData>
  <mergeCells count="1">
    <mergeCell ref="L9:N9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"/>
  <sheetViews>
    <sheetView topLeftCell="A4" zoomScale="90" zoomScaleNormal="90" workbookViewId="0">
      <selection activeCell="J8" sqref="J8"/>
    </sheetView>
  </sheetViews>
  <sheetFormatPr baseColWidth="10" defaultRowHeight="15"/>
  <sheetData>
    <row r="1" spans="1:5">
      <c r="A1" s="183" t="s">
        <v>314</v>
      </c>
      <c r="B1" s="176"/>
      <c r="C1" s="177"/>
      <c r="D1" s="176"/>
      <c r="E1" s="176"/>
    </row>
    <row r="2" spans="1:5">
      <c r="A2" s="184" t="s">
        <v>315</v>
      </c>
      <c r="B2" s="176"/>
      <c r="C2" s="177"/>
      <c r="D2" s="176"/>
      <c r="E2" s="176"/>
    </row>
    <row r="3" spans="1:5">
      <c r="A3" s="184" t="s">
        <v>316</v>
      </c>
      <c r="B3" s="176"/>
      <c r="C3" s="178"/>
      <c r="D3" s="176"/>
      <c r="E3" s="176"/>
    </row>
    <row r="4" spans="1:5">
      <c r="A4" s="184" t="s">
        <v>439</v>
      </c>
      <c r="B4" s="176"/>
      <c r="C4" s="178"/>
      <c r="D4" s="176"/>
      <c r="E4" s="176"/>
    </row>
    <row r="5" spans="1:5">
      <c r="A5" s="185"/>
      <c r="B5" s="176"/>
      <c r="C5" s="178"/>
      <c r="D5" s="176"/>
      <c r="E5" s="176"/>
    </row>
    <row r="6" spans="1:5">
      <c r="A6" s="186" t="s">
        <v>317</v>
      </c>
      <c r="B6" s="180"/>
      <c r="C6" s="178"/>
      <c r="D6" s="176"/>
      <c r="E6" s="176"/>
    </row>
    <row r="8" spans="1:5">
      <c r="A8" s="173" t="s">
        <v>329</v>
      </c>
    </row>
    <row r="9" spans="1:5">
      <c r="A9" s="164" t="s">
        <v>330</v>
      </c>
    </row>
    <row r="10" spans="1:5">
      <c r="A10" t="s">
        <v>331</v>
      </c>
    </row>
    <row r="35" spans="16:16">
      <c r="P35" s="161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5"/>
  <sheetViews>
    <sheetView tabSelected="1" zoomScale="82" zoomScaleNormal="82" workbookViewId="0">
      <selection activeCell="K25" sqref="K25"/>
    </sheetView>
  </sheetViews>
  <sheetFormatPr baseColWidth="10" defaultRowHeight="15"/>
  <cols>
    <col min="11" max="11" width="48.140625" customWidth="1"/>
    <col min="12" max="12" width="17.28515625" customWidth="1"/>
    <col min="13" max="13" width="16.5703125" customWidth="1"/>
    <col min="14" max="14" width="15" customWidth="1"/>
    <col min="16" max="16" width="14" customWidth="1"/>
    <col min="17" max="17" width="13.28515625" customWidth="1"/>
  </cols>
  <sheetData>
    <row r="1" spans="1:17">
      <c r="A1" s="183" t="s">
        <v>314</v>
      </c>
      <c r="B1" s="176"/>
      <c r="C1" s="177"/>
      <c r="D1" s="176"/>
      <c r="E1" s="176"/>
    </row>
    <row r="2" spans="1:17">
      <c r="A2" s="184" t="s">
        <v>315</v>
      </c>
      <c r="B2" s="176"/>
      <c r="C2" s="177"/>
      <c r="D2" s="176"/>
      <c r="E2" s="176"/>
    </row>
    <row r="3" spans="1:17">
      <c r="A3" s="184" t="s">
        <v>316</v>
      </c>
      <c r="B3" s="176"/>
      <c r="C3" s="178"/>
      <c r="D3" s="176"/>
      <c r="E3" s="176"/>
    </row>
    <row r="4" spans="1:17">
      <c r="A4" s="184" t="s">
        <v>439</v>
      </c>
      <c r="B4" s="176"/>
      <c r="C4" s="178"/>
      <c r="D4" s="176"/>
      <c r="E4" s="176"/>
    </row>
    <row r="5" spans="1:17">
      <c r="A5" s="185"/>
      <c r="B5" s="176"/>
      <c r="C5" s="178"/>
      <c r="D5" s="176"/>
      <c r="E5" s="176"/>
    </row>
    <row r="6" spans="1:17">
      <c r="A6" s="186" t="s">
        <v>317</v>
      </c>
      <c r="B6" s="180"/>
      <c r="C6" s="178"/>
      <c r="D6" s="176"/>
      <c r="E6" s="176"/>
    </row>
    <row r="7" spans="1:17">
      <c r="A7" s="186"/>
      <c r="B7" s="180"/>
      <c r="C7" s="178"/>
      <c r="D7" s="176"/>
      <c r="E7" s="176"/>
    </row>
    <row r="8" spans="1:17" ht="15.75" customHeight="1">
      <c r="A8" s="173" t="s">
        <v>332</v>
      </c>
    </row>
    <row r="9" spans="1:17">
      <c r="A9" s="164" t="s">
        <v>440</v>
      </c>
      <c r="Q9" s="32"/>
    </row>
    <row r="10" spans="1:17">
      <c r="A10" t="s">
        <v>333</v>
      </c>
    </row>
    <row r="12" spans="1:17">
      <c r="K12" s="403" t="s">
        <v>0</v>
      </c>
      <c r="L12" s="404" t="s">
        <v>19</v>
      </c>
      <c r="M12" s="404" t="s">
        <v>22</v>
      </c>
      <c r="N12" s="405" t="s">
        <v>68</v>
      </c>
      <c r="O12" s="71"/>
      <c r="P12" s="71"/>
      <c r="Q12" s="70"/>
    </row>
    <row r="13" spans="1:17">
      <c r="K13" s="403"/>
      <c r="L13" s="404"/>
      <c r="M13" s="404"/>
      <c r="N13" s="405"/>
      <c r="O13" s="71"/>
      <c r="P13" s="71"/>
      <c r="Q13" s="70"/>
    </row>
    <row r="14" spans="1:17">
      <c r="K14" s="77" t="s">
        <v>65</v>
      </c>
      <c r="L14" s="73">
        <v>1130481.82</v>
      </c>
      <c r="M14" s="73">
        <v>410586.68</v>
      </c>
      <c r="N14" s="78"/>
      <c r="O14" s="71"/>
      <c r="P14" s="71"/>
      <c r="Q14" s="70"/>
    </row>
    <row r="15" spans="1:17">
      <c r="K15" s="384" t="s">
        <v>35</v>
      </c>
      <c r="L15" s="54">
        <v>293825.77</v>
      </c>
      <c r="M15" s="54">
        <v>211487.29</v>
      </c>
      <c r="N15" s="32">
        <v>0.51508560871969844</v>
      </c>
      <c r="O15" s="71"/>
      <c r="P15" s="71"/>
      <c r="Q15" s="70"/>
    </row>
    <row r="16" spans="1:17">
      <c r="K16" s="384" t="s">
        <v>38</v>
      </c>
      <c r="L16" s="54">
        <v>226109.47999999998</v>
      </c>
      <c r="M16" s="54">
        <v>36339.089999999967</v>
      </c>
      <c r="N16" s="32">
        <v>8.8505282246369915E-2</v>
      </c>
      <c r="O16" s="71"/>
      <c r="P16" s="71"/>
      <c r="Q16" s="70"/>
    </row>
    <row r="17" spans="1:17">
      <c r="K17" s="384" t="s">
        <v>67</v>
      </c>
      <c r="L17" s="53">
        <v>159850.07</v>
      </c>
      <c r="M17" s="54">
        <v>43668.1</v>
      </c>
      <c r="N17" s="32">
        <v>0.10635537421720549</v>
      </c>
      <c r="O17" s="71"/>
      <c r="P17" s="71"/>
      <c r="Q17" s="70"/>
    </row>
    <row r="18" spans="1:17">
      <c r="K18" s="384" t="s">
        <v>43</v>
      </c>
      <c r="L18" s="53">
        <v>26457.510000000006</v>
      </c>
      <c r="M18" s="54">
        <v>4517.76</v>
      </c>
      <c r="N18" s="32">
        <v>1.1003182080821522E-2</v>
      </c>
      <c r="O18" s="71"/>
      <c r="P18" s="71"/>
      <c r="Q18" s="70"/>
    </row>
    <row r="19" spans="1:17">
      <c r="K19" s="384" t="s">
        <v>36</v>
      </c>
      <c r="L19" s="54">
        <v>26705</v>
      </c>
      <c r="M19" s="54">
        <v>16432.89</v>
      </c>
      <c r="N19" s="32">
        <v>4.0022949599826274E-2</v>
      </c>
      <c r="O19" s="71"/>
      <c r="P19" s="71"/>
      <c r="Q19" s="70"/>
    </row>
    <row r="20" spans="1:17">
      <c r="K20" s="384" t="s">
        <v>56</v>
      </c>
      <c r="L20" s="53">
        <v>236996.34999999998</v>
      </c>
      <c r="M20" s="53">
        <v>14577.649999999998</v>
      </c>
      <c r="N20" s="32">
        <v>3.5504439647189717E-2</v>
      </c>
      <c r="O20" s="71"/>
      <c r="P20" s="71"/>
      <c r="Q20" s="70"/>
    </row>
    <row r="21" spans="1:17">
      <c r="K21" s="384" t="s">
        <v>52</v>
      </c>
      <c r="L21" s="53">
        <v>47088.79</v>
      </c>
      <c r="M21" s="54">
        <v>45203.049999999996</v>
      </c>
      <c r="N21" s="32">
        <v>0.11009380528369794</v>
      </c>
      <c r="O21" s="71"/>
      <c r="P21" s="71"/>
      <c r="Q21" s="70"/>
    </row>
    <row r="22" spans="1:17">
      <c r="K22" s="384" t="s">
        <v>41</v>
      </c>
      <c r="L22" s="53">
        <v>33302.320000000007</v>
      </c>
      <c r="M22" s="54">
        <v>26922.620000000006</v>
      </c>
      <c r="N22" s="32">
        <v>6.5571099383935225E-2</v>
      </c>
      <c r="O22" s="71"/>
      <c r="P22" s="32"/>
      <c r="Q22" s="49"/>
    </row>
    <row r="23" spans="1:17">
      <c r="K23" s="384" t="s">
        <v>42</v>
      </c>
      <c r="L23" s="53">
        <v>22148.449999999997</v>
      </c>
      <c r="M23" s="54">
        <v>1249.24</v>
      </c>
      <c r="N23" s="32">
        <v>3.042573129746927E-3</v>
      </c>
      <c r="O23" s="71"/>
      <c r="P23" s="71"/>
      <c r="Q23" s="70"/>
    </row>
    <row r="24" spans="1:17">
      <c r="M24" s="32"/>
    </row>
    <row r="25" spans="1:17">
      <c r="K25" s="333" t="s">
        <v>457</v>
      </c>
      <c r="M25" s="32"/>
    </row>
    <row r="26" spans="1:17">
      <c r="M26" s="32"/>
    </row>
    <row r="27" spans="1:17">
      <c r="A27" s="333" t="s">
        <v>374</v>
      </c>
      <c r="B27" s="333"/>
      <c r="C27" s="333"/>
      <c r="D27" s="333"/>
      <c r="E27" s="333"/>
      <c r="F27" s="333"/>
      <c r="G27" s="333"/>
      <c r="L27" t="s">
        <v>302</v>
      </c>
      <c r="M27" s="32"/>
    </row>
    <row r="28" spans="1:17">
      <c r="A28" s="333" t="s">
        <v>456</v>
      </c>
      <c r="B28" s="333"/>
      <c r="C28" s="333"/>
      <c r="D28" s="333"/>
      <c r="E28" s="333"/>
      <c r="F28" s="333"/>
      <c r="G28" s="333"/>
      <c r="M28" s="32"/>
    </row>
    <row r="29" spans="1:17">
      <c r="A29" t="s">
        <v>302</v>
      </c>
      <c r="M29" s="32"/>
    </row>
    <row r="30" spans="1:17">
      <c r="M30" s="32"/>
    </row>
    <row r="32" spans="1:17">
      <c r="A32" s="173" t="s">
        <v>341</v>
      </c>
    </row>
    <row r="33" spans="1:14">
      <c r="A33" s="164" t="s">
        <v>334</v>
      </c>
      <c r="K33" s="403" t="s">
        <v>0</v>
      </c>
      <c r="L33" s="402" t="s">
        <v>19</v>
      </c>
      <c r="M33" s="402" t="s">
        <v>297</v>
      </c>
      <c r="N33" s="402" t="s">
        <v>66</v>
      </c>
    </row>
    <row r="34" spans="1:14" ht="15" customHeight="1">
      <c r="A34" t="s">
        <v>335</v>
      </c>
      <c r="B34" s="55"/>
      <c r="C34" s="55"/>
      <c r="D34" s="76"/>
      <c r="E34" s="76"/>
      <c r="K34" s="403"/>
      <c r="L34" s="402"/>
      <c r="M34" s="402"/>
      <c r="N34" s="402"/>
    </row>
    <row r="35" spans="1:14">
      <c r="K35" t="s">
        <v>3</v>
      </c>
      <c r="L35" s="54">
        <v>13422</v>
      </c>
      <c r="M35" s="76"/>
      <c r="N35" s="76"/>
    </row>
    <row r="36" spans="1:14">
      <c r="K36" s="72" t="s">
        <v>6</v>
      </c>
      <c r="L36" s="73">
        <v>1130481.82</v>
      </c>
      <c r="M36" s="73">
        <v>410.58668</v>
      </c>
      <c r="N36" s="74">
        <v>0.10604345090313429</v>
      </c>
    </row>
    <row r="37" spans="1:14">
      <c r="K37" s="384" t="s">
        <v>42</v>
      </c>
      <c r="L37" s="385">
        <v>22148.449999999997</v>
      </c>
      <c r="M37" s="385">
        <v>1.2492399999999999</v>
      </c>
      <c r="N37" s="386">
        <v>5.3450570544749648E-3</v>
      </c>
    </row>
    <row r="38" spans="1:14">
      <c r="K38" s="384" t="s">
        <v>41</v>
      </c>
      <c r="L38" s="385">
        <v>33302.320000000007</v>
      </c>
      <c r="M38" s="385">
        <v>26.922620000000006</v>
      </c>
      <c r="N38" s="386">
        <v>0.60487329452216065</v>
      </c>
    </row>
    <row r="39" spans="1:14">
      <c r="K39" s="387" t="s">
        <v>52</v>
      </c>
      <c r="L39" s="385">
        <v>47088.79</v>
      </c>
      <c r="M39" s="385">
        <v>45.203049999999998</v>
      </c>
      <c r="N39" s="386">
        <v>0.87642385030449788</v>
      </c>
    </row>
    <row r="40" spans="1:14">
      <c r="K40" s="387" t="s">
        <v>424</v>
      </c>
      <c r="L40" s="385">
        <v>236996.34999999998</v>
      </c>
      <c r="M40" s="385">
        <v>14.577649999999998</v>
      </c>
      <c r="N40" s="386">
        <v>8.7348194639099604E-3</v>
      </c>
    </row>
    <row r="41" spans="1:14">
      <c r="K41" s="384" t="s">
        <v>36</v>
      </c>
      <c r="L41" s="385">
        <v>26705</v>
      </c>
      <c r="M41" s="385">
        <v>16.43289</v>
      </c>
      <c r="N41" s="386">
        <v>0.16327630663402246</v>
      </c>
    </row>
    <row r="42" spans="1:14">
      <c r="K42" s="387" t="s">
        <v>43</v>
      </c>
      <c r="L42" s="385">
        <v>26457.510000000006</v>
      </c>
      <c r="M42" s="385">
        <v>4.51776</v>
      </c>
      <c r="N42" s="386">
        <v>6.4949454477545313E-2</v>
      </c>
    </row>
    <row r="43" spans="1:14">
      <c r="K43" s="387" t="s">
        <v>67</v>
      </c>
      <c r="L43" s="385">
        <v>159850.07</v>
      </c>
      <c r="M43" s="385">
        <v>43.668099999999995</v>
      </c>
      <c r="N43" s="386">
        <v>0.11189062150526773</v>
      </c>
    </row>
    <row r="44" spans="1:14">
      <c r="K44" s="387" t="s">
        <v>38</v>
      </c>
      <c r="L44" s="385">
        <v>226109.47999999998</v>
      </c>
      <c r="M44" s="385">
        <v>36.33908999999997</v>
      </c>
      <c r="N44" s="386">
        <v>5.315502812277114E-2</v>
      </c>
    </row>
    <row r="45" spans="1:14">
      <c r="K45" s="387" t="s">
        <v>35</v>
      </c>
      <c r="L45" s="385">
        <v>293825.77</v>
      </c>
      <c r="M45" s="385">
        <v>211.48729</v>
      </c>
      <c r="N45" s="386">
        <v>0.43500158204054162</v>
      </c>
    </row>
    <row r="46" spans="1:14">
      <c r="K46" s="3"/>
    </row>
    <row r="47" spans="1:14">
      <c r="K47" s="3"/>
      <c r="L47" t="s">
        <v>302</v>
      </c>
    </row>
    <row r="48" spans="1:14">
      <c r="K48" s="3"/>
    </row>
    <row r="49" spans="1:11">
      <c r="K49" s="3"/>
    </row>
    <row r="50" spans="1:11">
      <c r="K50" s="3"/>
    </row>
    <row r="53" spans="1:11">
      <c r="A53" s="333" t="s">
        <v>375</v>
      </c>
    </row>
    <row r="54" spans="1:11">
      <c r="A54" t="s">
        <v>302</v>
      </c>
    </row>
    <row r="55" spans="1:11" ht="23.25" customHeight="1"/>
  </sheetData>
  <mergeCells count="8">
    <mergeCell ref="L33:L34"/>
    <mergeCell ref="M33:M34"/>
    <mergeCell ref="K33:K34"/>
    <mergeCell ref="N33:N34"/>
    <mergeCell ref="K12:K13"/>
    <mergeCell ref="L12:L13"/>
    <mergeCell ref="M12:M13"/>
    <mergeCell ref="N12:N13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5"/>
  <sheetViews>
    <sheetView workbookViewId="0">
      <selection activeCell="I13" sqref="I13"/>
    </sheetView>
  </sheetViews>
  <sheetFormatPr baseColWidth="10" defaultRowHeight="15"/>
  <cols>
    <col min="10" max="10" width="72.140625" customWidth="1"/>
  </cols>
  <sheetData>
    <row r="1" spans="1:15">
      <c r="A1" s="183" t="s">
        <v>314</v>
      </c>
    </row>
    <row r="2" spans="1:15">
      <c r="A2" s="184" t="s">
        <v>315</v>
      </c>
    </row>
    <row r="3" spans="1:15">
      <c r="A3" s="184" t="s">
        <v>316</v>
      </c>
    </row>
    <row r="4" spans="1:15">
      <c r="A4" s="184" t="s">
        <v>439</v>
      </c>
      <c r="B4" s="76"/>
      <c r="C4" s="76"/>
      <c r="D4" s="55"/>
      <c r="E4" s="55"/>
      <c r="F4" s="55"/>
      <c r="G4" s="55"/>
      <c r="H4" s="55"/>
      <c r="I4" s="76"/>
      <c r="J4" s="76"/>
    </row>
    <row r="5" spans="1:15" s="76" customFormat="1">
      <c r="A5" s="185"/>
      <c r="D5" s="55"/>
      <c r="E5" s="55"/>
      <c r="F5" s="55"/>
      <c r="G5" s="55"/>
      <c r="H5" s="55"/>
    </row>
    <row r="6" spans="1:15" s="76" customFormat="1">
      <c r="A6" s="186" t="s">
        <v>317</v>
      </c>
      <c r="D6" s="55"/>
      <c r="E6" s="55"/>
      <c r="F6" s="55"/>
      <c r="G6" s="55"/>
      <c r="H6" s="55"/>
    </row>
    <row r="7" spans="1:15">
      <c r="A7" s="186"/>
    </row>
    <row r="8" spans="1:15">
      <c r="A8" s="173" t="s">
        <v>404</v>
      </c>
    </row>
    <row r="9" spans="1:15">
      <c r="A9" s="164" t="s">
        <v>342</v>
      </c>
    </row>
    <row r="10" spans="1:15" ht="17.25" customHeight="1"/>
    <row r="11" spans="1:15">
      <c r="I11" s="208" t="s">
        <v>435</v>
      </c>
      <c r="J11" s="208"/>
    </row>
    <row r="12" spans="1:15">
      <c r="I12" s="211">
        <v>0.24233707309073563</v>
      </c>
      <c r="J12" s="76" t="s">
        <v>69</v>
      </c>
    </row>
    <row r="13" spans="1:15">
      <c r="I13" s="71">
        <v>0.25600205932326492</v>
      </c>
      <c r="J13" s="212" t="s">
        <v>337</v>
      </c>
    </row>
    <row r="14" spans="1:15">
      <c r="I14" s="71">
        <v>0.27974518174602048</v>
      </c>
      <c r="J14" s="212" t="s">
        <v>338</v>
      </c>
    </row>
    <row r="15" spans="1:15">
      <c r="A15" s="76"/>
      <c r="I15" s="71">
        <v>0.28233991550118381</v>
      </c>
      <c r="J15" s="76" t="s">
        <v>71</v>
      </c>
      <c r="O15" s="51"/>
    </row>
    <row r="16" spans="1:15">
      <c r="A16" s="76"/>
      <c r="I16" s="71">
        <v>0.38507839633575114</v>
      </c>
      <c r="J16" s="76" t="s">
        <v>74</v>
      </c>
      <c r="O16" s="51"/>
    </row>
    <row r="17" spans="1:16">
      <c r="I17" s="71">
        <v>0.53747978495563631</v>
      </c>
      <c r="J17" s="76" t="s">
        <v>75</v>
      </c>
      <c r="O17" s="51"/>
      <c r="P17" s="3"/>
    </row>
    <row r="18" spans="1:16">
      <c r="I18" s="71">
        <v>0.61227141482194414</v>
      </c>
      <c r="J18" s="76" t="s">
        <v>76</v>
      </c>
    </row>
    <row r="19" spans="1:16">
      <c r="I19" s="71">
        <v>0.64985811428122542</v>
      </c>
      <c r="J19" s="212" t="s">
        <v>339</v>
      </c>
      <c r="O19" s="51"/>
    </row>
    <row r="20" spans="1:16">
      <c r="I20" s="71">
        <v>0.89882565870434017</v>
      </c>
      <c r="J20" s="212" t="s">
        <v>340</v>
      </c>
      <c r="O20" s="51"/>
    </row>
    <row r="21" spans="1:16">
      <c r="I21" s="32"/>
    </row>
    <row r="22" spans="1:16">
      <c r="J22" t="s">
        <v>302</v>
      </c>
    </row>
    <row r="23" spans="1:16">
      <c r="I23" s="32"/>
    </row>
    <row r="25" spans="1:16">
      <c r="A25" t="s">
        <v>302</v>
      </c>
      <c r="I25" s="32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28</vt:i4>
      </vt:variant>
    </vt:vector>
  </HeadingPairs>
  <TitlesOfParts>
    <vt:vector size="28" baseType="lpstr">
      <vt:lpstr>tab1 </vt:lpstr>
      <vt:lpstr>tab2 </vt:lpstr>
      <vt:lpstr> fig1_fig2</vt:lpstr>
      <vt:lpstr>fig3</vt:lpstr>
      <vt:lpstr>tab3_fig4_fig5</vt:lpstr>
      <vt:lpstr>fig6</vt:lpstr>
      <vt:lpstr>carte1</vt:lpstr>
      <vt:lpstr>fig7_fig9</vt:lpstr>
      <vt:lpstr>fig8 </vt:lpstr>
      <vt:lpstr>fig10_fig11</vt:lpstr>
      <vt:lpstr>tab4</vt:lpstr>
      <vt:lpstr>fig12_fig13</vt:lpstr>
      <vt:lpstr>fig14</vt:lpstr>
      <vt:lpstr>zoom_semences</vt:lpstr>
      <vt:lpstr>fig15_fig16</vt:lpstr>
      <vt:lpstr>zoom_élevage </vt:lpstr>
      <vt:lpstr>fig17</vt:lpstr>
      <vt:lpstr>fig18</vt:lpstr>
      <vt:lpstr>tab5</vt:lpstr>
      <vt:lpstr>fig19</vt:lpstr>
      <vt:lpstr>tab6</vt:lpstr>
      <vt:lpstr>fig20</vt:lpstr>
      <vt:lpstr>fig21</vt:lpstr>
      <vt:lpstr>fig22</vt:lpstr>
      <vt:lpstr>zoom_AB</vt:lpstr>
      <vt:lpstr>fig23</vt:lpstr>
      <vt:lpstr>fig24_fig25</vt:lpstr>
      <vt:lpstr>fig26_fig27</vt:lpstr>
    </vt:vector>
  </TitlesOfParts>
  <Company>Ministère de l'Agriculture et de l'Alimentation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Fabienne GEORGES</dc:creator>
  <cp:lastModifiedBy>Regis LEBARBIER</cp:lastModifiedBy>
  <dcterms:created xsi:type="dcterms:W3CDTF">2023-07-20T08:55:31Z</dcterms:created>
  <dcterms:modified xsi:type="dcterms:W3CDTF">2023-12-18T13:03:10Z</dcterms:modified>
</cp:coreProperties>
</file>