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EAA\13_Agroecologie\17_Agriculture&amp;Biodiversité\6_Haies &amp; agroforesterie\Pacte Haie\AAP\Investissement\Cahier des charges\A publier\"/>
    </mc:Choice>
  </mc:AlternateContent>
  <bookViews>
    <workbookView xWindow="0" yWindow="0" windowWidth="20490" windowHeight="7020" tabRatio="500"/>
  </bookViews>
  <sheets>
    <sheet name="Haies" sheetId="1" r:id="rId1"/>
    <sheet name="Agroforesterie" sheetId="2" r:id="rId2"/>
    <sheet name="RNA" sheetId="5" r:id="rId3"/>
  </sheets>
  <definedNames>
    <definedName name="agrarbu">#REF!</definedName>
    <definedName name="agrarbuvl">#REF!</definedName>
    <definedName name="agrdom">#REF!</definedName>
    <definedName name="agrent">#REF!</definedName>
    <definedName name="agrfor">#REF!</definedName>
    <definedName name="agrfru">#REF!</definedName>
    <definedName name="agrmfr">#REF!</definedName>
    <definedName name="agroplt">#REF!</definedName>
    <definedName name="agrosol">#REF!</definedName>
    <definedName name="agrpaill">#REF!</definedName>
    <definedName name="agrper">#REF!</definedName>
    <definedName name="agrplss">#REF!</definedName>
    <definedName name="agrpopaill">#REF!</definedName>
    <definedName name="agrposedom">#REF!</definedName>
    <definedName name="agrposegg">#REF!</definedName>
    <definedName name="agrprotgg">#REF!</definedName>
    <definedName name="agrtrico">#REF!</definedName>
    <definedName name="agrtricopep">#REF!</definedName>
    <definedName name="agrvl">#REF!</definedName>
    <definedName name="barb">#REF!</definedName>
    <definedName name="ben1r">#REF!</definedName>
    <definedName name="ben2r">#REF!</definedName>
    <definedName name="elec">#REF!</definedName>
    <definedName name="ent1r">#REF!</definedName>
    <definedName name="ent2r">#REF!</definedName>
    <definedName name="miseplant1r">#REF!</definedName>
    <definedName name="miseplant2r">#REF!</definedName>
    <definedName name="paill1r">#REF!</definedName>
    <definedName name="paill2r">#REF!</definedName>
    <definedName name="plant1r">#REF!</definedName>
    <definedName name="plant2r">#REF!</definedName>
    <definedName name="plantmfr1r">#REF!</definedName>
    <definedName name="plantmfr2r">#REF!</definedName>
    <definedName name="plantvl1r">#REF!</definedName>
    <definedName name="plantvl2r">#REF!</definedName>
    <definedName name="posegg1r">#REF!</definedName>
    <definedName name="posegg2r">#REF!</definedName>
    <definedName name="posepaill1r">#REF!</definedName>
    <definedName name="posepaill2r">#REF!</definedName>
    <definedName name="posepg1r">#REF!</definedName>
    <definedName name="posepg2r">#REF!</definedName>
    <definedName name="prep1r">#REF!</definedName>
    <definedName name="prep2r">#REF!</definedName>
    <definedName name="protgg1r">#REF!</definedName>
    <definedName name="protgg2r">#REF!</definedName>
    <definedName name="protpg1r">#REF!</definedName>
    <definedName name="protpg2r">#REF!</definedName>
    <definedName name="rnabarb">barême #REF!</definedName>
    <definedName name="rnaben">barême #REF!</definedName>
    <definedName name="rnabenjes">barême #REF!</definedName>
    <definedName name="rnabroy">barême #REF!</definedName>
    <definedName name="rnaelec">barême #REF!</definedName>
    <definedName name="rnaenr">barême #REF!</definedName>
    <definedName name="rnapaill">barême #REF!</definedName>
    <definedName name="rnasem">barême #REF!</definedName>
    <definedName name="rnasol">barême #REF!</definedName>
    <definedName name="taille1r">#REF!</definedName>
    <definedName name="taille2r">#REF!</definedName>
    <definedName name="talus">#REF!</definedName>
    <definedName name="tric1r">#REF!</definedName>
    <definedName name="tric2r">#REF!</definedName>
    <definedName name="tricpep1r">#REF!</definedName>
    <definedName name="tricpep2r">#REF!</definedName>
    <definedName name="_xlnm.Print_Area" localSheetId="1">Agroforesterie!$A$1:$AO$30</definedName>
    <definedName name="_xlnm.Print_Area" localSheetId="0">Haies!$1:$64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5" l="1"/>
  <c r="F17" i="2"/>
  <c r="C24" i="5" l="1"/>
  <c r="O22" i="5"/>
  <c r="G22" i="5"/>
  <c r="H22" i="5"/>
  <c r="J22" i="5"/>
  <c r="K22" i="5"/>
  <c r="C26" i="5" l="1"/>
  <c r="I31" i="2"/>
  <c r="I32" i="2"/>
  <c r="I27" i="2"/>
  <c r="I28" i="2"/>
  <c r="I29" i="2"/>
  <c r="I30" i="2"/>
  <c r="W17" i="2"/>
  <c r="W18" i="2"/>
  <c r="W19" i="2"/>
  <c r="W20" i="2"/>
  <c r="W21" i="2"/>
  <c r="W22" i="2"/>
  <c r="J23" i="2"/>
  <c r="L23" i="2"/>
  <c r="N23" i="2"/>
  <c r="P23" i="2"/>
  <c r="R23" i="2"/>
  <c r="T23" i="2"/>
  <c r="U23" i="2"/>
  <c r="V23" i="2"/>
  <c r="H23" i="2"/>
  <c r="G23" i="2"/>
  <c r="F18" i="2"/>
  <c r="I22" i="5"/>
  <c r="L22" i="5"/>
  <c r="M22" i="5"/>
  <c r="N22" i="5"/>
  <c r="D22" i="5"/>
  <c r="E22" i="5"/>
  <c r="F22" i="5"/>
  <c r="C22" i="5"/>
  <c r="W23" i="2" l="1"/>
  <c r="K17" i="1"/>
  <c r="K18" i="1"/>
  <c r="K19" i="1"/>
  <c r="H17" i="1"/>
  <c r="H18" i="1"/>
  <c r="H19" i="1"/>
  <c r="H20" i="1"/>
  <c r="H21" i="1"/>
  <c r="F17" i="1"/>
  <c r="F19" i="2" l="1"/>
  <c r="F20" i="2"/>
  <c r="F21" i="2"/>
  <c r="F22" i="2"/>
  <c r="S9" i="2" l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1" i="1"/>
  <c r="H41" i="1" s="1"/>
  <c r="B41" i="1"/>
  <c r="H40" i="1"/>
  <c r="C40" i="1"/>
  <c r="B40" i="1"/>
  <c r="C39" i="1"/>
  <c r="H39" i="1" s="1"/>
  <c r="B39" i="1"/>
  <c r="C38" i="1"/>
  <c r="H38" i="1" s="1"/>
  <c r="B38" i="1"/>
  <c r="C37" i="1"/>
  <c r="H37" i="1" s="1"/>
  <c r="B37" i="1"/>
  <c r="C36" i="1"/>
  <c r="H36" i="1" s="1"/>
  <c r="B36" i="1"/>
  <c r="C35" i="1"/>
  <c r="H35" i="1" s="1"/>
  <c r="B35" i="1"/>
  <c r="I27" i="1"/>
  <c r="D27" i="1"/>
  <c r="O26" i="1"/>
  <c r="K26" i="1"/>
  <c r="H26" i="1"/>
  <c r="J26" i="1"/>
  <c r="O25" i="1"/>
  <c r="K25" i="1"/>
  <c r="H25" i="1"/>
  <c r="J25" i="1"/>
  <c r="O24" i="1"/>
  <c r="K24" i="1"/>
  <c r="H24" i="1"/>
  <c r="J24" i="1"/>
  <c r="O23" i="1"/>
  <c r="K23" i="1"/>
  <c r="H23" i="1"/>
  <c r="J23" i="1"/>
  <c r="O22" i="1"/>
  <c r="K22" i="1"/>
  <c r="H22" i="1"/>
  <c r="J22" i="1"/>
  <c r="O21" i="1"/>
  <c r="K21" i="1"/>
  <c r="J21" i="1"/>
  <c r="O20" i="1"/>
  <c r="K20" i="1"/>
  <c r="J20" i="1"/>
  <c r="O19" i="1"/>
  <c r="J19" i="1"/>
  <c r="O18" i="1"/>
  <c r="J18" i="1"/>
  <c r="O17" i="1"/>
  <c r="Q15" i="1"/>
  <c r="O12" i="1"/>
  <c r="O11" i="1"/>
  <c r="O10" i="1"/>
  <c r="O9" i="1"/>
  <c r="O8" i="1"/>
  <c r="O7" i="1"/>
  <c r="O6" i="1"/>
  <c r="O5" i="1"/>
  <c r="O4" i="1"/>
  <c r="O3" i="1"/>
  <c r="O2" i="1"/>
  <c r="O1" i="1"/>
  <c r="F27" i="1" l="1"/>
  <c r="K27" i="1"/>
  <c r="E33" i="2"/>
  <c r="C33" i="2"/>
  <c r="J57" i="1"/>
  <c r="H27" i="1"/>
  <c r="F57" i="1"/>
  <c r="J27" i="1"/>
  <c r="E57" i="1" l="1"/>
  <c r="Q57" i="1"/>
  <c r="H57" i="1"/>
  <c r="G57" i="1"/>
  <c r="M57" i="1"/>
  <c r="L48" i="1"/>
  <c r="K48" i="1"/>
  <c r="D57" i="1"/>
  <c r="O57" i="1"/>
  <c r="I57" i="1"/>
  <c r="P57" i="1"/>
  <c r="R57" i="1"/>
  <c r="N57" i="1"/>
  <c r="K57" i="1" l="1"/>
  <c r="L57" i="1"/>
  <c r="U57" i="1" l="1"/>
  <c r="D59" i="1"/>
  <c r="D61" i="1" s="1"/>
  <c r="C57" i="1"/>
  <c r="B33" i="2"/>
  <c r="I33" i="2"/>
  <c r="D35" i="2"/>
  <c r="D37" i="2"/>
</calcChain>
</file>

<file path=xl/sharedStrings.xml><?xml version="1.0" encoding="utf-8"?>
<sst xmlns="http://schemas.openxmlformats.org/spreadsheetml/2006/main" count="203" uniqueCount="116">
  <si>
    <t>Appel à projets "SOUTIEN AUX INVESTISSEMENTS POUR DES PLANTATIONS DE HAIES ET D’ALIGNEMENTS D’ARBRES "</t>
  </si>
  <si>
    <t>Annexe 1 - Fiche de calcul des montants de dépenses éligibles volet "plantation de haies"</t>
  </si>
  <si>
    <t>Pièce à joindre au dossier de demande d'aide</t>
  </si>
  <si>
    <t>Oui</t>
  </si>
  <si>
    <t>Non</t>
  </si>
  <si>
    <t>Cellules à renseigner pour chaque linéaire de haie</t>
  </si>
  <si>
    <t>Cellules non modifiables</t>
  </si>
  <si>
    <t xml:space="preserve"> </t>
  </si>
  <si>
    <t>1 - Caractéristiques générales de la haie</t>
  </si>
  <si>
    <t>Identification</t>
  </si>
  <si>
    <t>Caractéristiques de la haie</t>
  </si>
  <si>
    <t>Identification de la parcelle</t>
  </si>
  <si>
    <t>Identification de la haie</t>
  </si>
  <si>
    <t>Longueur de la haie en ml</t>
  </si>
  <si>
    <t>Nombre de rang</t>
  </si>
  <si>
    <t>Linéaire en ml</t>
  </si>
  <si>
    <t>Espacement entre plants sur le rang en m</t>
  </si>
  <si>
    <t>Linéaire total en km</t>
  </si>
  <si>
    <t>a</t>
  </si>
  <si>
    <t>Total</t>
  </si>
  <si>
    <t>2 - Travaux prévisionnels</t>
  </si>
  <si>
    <t xml:space="preserve">TRAVAUX DE PREPARATION DE L'IMPLANTATION DE LA HAIE  </t>
  </si>
  <si>
    <t>PLANTATION</t>
  </si>
  <si>
    <t>Mise en place d'une bande enherbée</t>
  </si>
  <si>
    <t>Protection bétail : clôtures fil barbelé</t>
  </si>
  <si>
    <t>Protection bétail : clôtures électriques</t>
  </si>
  <si>
    <t>Préparation du sol</t>
  </si>
  <si>
    <t>Achat des plants</t>
  </si>
  <si>
    <t>Mise en place des plants</t>
  </si>
  <si>
    <t>Achat du paillage</t>
  </si>
  <si>
    <t>Mise en place du paillage</t>
  </si>
  <si>
    <t>sélectionner Oui/Non(poste optionnel)</t>
  </si>
  <si>
    <t>Poste obligatoire</t>
  </si>
  <si>
    <t>Nombre de plants "végétal local"</t>
  </si>
  <si>
    <t>Nombre de plants MFR</t>
  </si>
  <si>
    <t>Quantité</t>
  </si>
  <si>
    <t>3 - Calcul des montants éligibles</t>
  </si>
  <si>
    <t>Mise en place de la bande enherbée</t>
  </si>
  <si>
    <t>Signature du demandeur</t>
  </si>
  <si>
    <t xml:space="preserve">Fait à : </t>
  </si>
  <si>
    <t>Le</t>
  </si>
  <si>
    <t>Nom, Prénom, Signature(s) :</t>
  </si>
  <si>
    <t>Plantation intra parcellaire</t>
  </si>
  <si>
    <t>Paillage</t>
  </si>
  <si>
    <t>Surface de la parcelle (ha)</t>
  </si>
  <si>
    <t>Linéaire (km)</t>
  </si>
  <si>
    <t>Nombre d'arbres</t>
  </si>
  <si>
    <t>Densité arbre/ha (entre 30 et 100)</t>
  </si>
  <si>
    <t>Protections</t>
  </si>
  <si>
    <t xml:space="preserve">Nombre de plants sans label </t>
  </si>
  <si>
    <t>Plants sans Label</t>
  </si>
  <si>
    <t>Plants Végétal Local</t>
  </si>
  <si>
    <t>Plants MFR</t>
  </si>
  <si>
    <t>A remplir au vu des devis</t>
  </si>
  <si>
    <t>Nom du demandeur d'aide :</t>
  </si>
  <si>
    <t>Nom du demandeur</t>
  </si>
  <si>
    <t>Nom du Demandeur :</t>
  </si>
  <si>
    <t>Pièce à joindre au dossier de demande d'aide 2024</t>
  </si>
  <si>
    <t>TOTAL</t>
  </si>
  <si>
    <t>TOTAL en HT</t>
  </si>
  <si>
    <t>Mise à nu du sol</t>
  </si>
  <si>
    <t>Protection bétail : Pose clôtures fil barbelé</t>
  </si>
  <si>
    <t>Protection bétail : Pose clôtures électriques</t>
  </si>
  <si>
    <t>Enrichissement par des plants</t>
  </si>
  <si>
    <t>Achat de graines</t>
  </si>
  <si>
    <t>Mise en place de haie Benjes</t>
  </si>
  <si>
    <t>Coupe et broyage de branches en graines</t>
  </si>
  <si>
    <t>Paillage Bois ou paille</t>
  </si>
  <si>
    <t>Nombre d'arbustes</t>
  </si>
  <si>
    <t>Indicateur Pacte Haie (kml)</t>
  </si>
  <si>
    <t>Caractéristiques des travaux:    Donner  les montants des devis en HT</t>
  </si>
  <si>
    <t>SYSTÈME HORS BAREME (devis/facture) pour les structures publiques et la régénération naturelle assistée</t>
  </si>
  <si>
    <t>Total HT</t>
  </si>
  <si>
    <t>Identification du linéaire</t>
  </si>
  <si>
    <t>A</t>
  </si>
  <si>
    <t xml:space="preserve">SYSTÈME HORS BAREME (devis/facture) pour les structures publiques </t>
  </si>
  <si>
    <t>Nombre théorique de plants</t>
  </si>
  <si>
    <t>TOTAL en € HT</t>
  </si>
  <si>
    <t>Montant HT</t>
  </si>
  <si>
    <t>Pose
Montant en HT</t>
  </si>
  <si>
    <t>Achat 
Montant en HT</t>
  </si>
  <si>
    <t>Achat protections animaux domestiques
Montant en HT</t>
  </si>
  <si>
    <t>Pose protections animaux domestiques
Montant en HT</t>
  </si>
  <si>
    <t>Perchoirs (3/ha planté)
Montant en HT</t>
  </si>
  <si>
    <t>Arbres sans label
Nombre</t>
  </si>
  <si>
    <t>Arbres végétal local
Nombre</t>
  </si>
  <si>
    <t>Arbres MFR
Nombre</t>
  </si>
  <si>
    <t>Arbres Fruitiers
Nombre</t>
  </si>
  <si>
    <t>Arbustes sans label
Nombre</t>
  </si>
  <si>
    <t>Montant Total HT</t>
  </si>
  <si>
    <t>Régénération naturelle assistée</t>
  </si>
  <si>
    <t>Plantations de haies</t>
  </si>
  <si>
    <t>Achat de protections grands gibiers</t>
  </si>
  <si>
    <t>Pose de protections grands gibiers</t>
  </si>
  <si>
    <t>Achat de protections petits gibiers (Arbustes)</t>
  </si>
  <si>
    <t>Pose de protections petits gibiers</t>
  </si>
  <si>
    <t>Achat de protections petits gibiers</t>
  </si>
  <si>
    <t>Pose protections grands gibiers
Montant en HT</t>
  </si>
  <si>
    <t>Achat protections grands gibiers
Montant en HT</t>
  </si>
  <si>
    <t xml:space="preserve">MONTANTS TOTAL EN EUROS HT au vu des DEVIS  </t>
  </si>
  <si>
    <t>Si non récupération de TVA : total en € TTC</t>
  </si>
  <si>
    <r>
      <t>P</t>
    </r>
    <r>
      <rPr>
        <sz val="10"/>
        <color rgb="FF000000"/>
        <rFont val="Calibri"/>
        <family val="2"/>
      </rPr>
      <t>our les collectivités territoriales, Taux d'aide à 80%</t>
    </r>
  </si>
  <si>
    <t>HT</t>
  </si>
  <si>
    <t>Si non récupération de TVA : total en TTC</t>
  </si>
  <si>
    <t>Pour les collectivités territoriales, taux d'aide à 80%</t>
  </si>
  <si>
    <t>Annexe 1 - Fiche de calcul des montants de dépenses éligibles volet "alignements d'arbres intraparcellaires"</t>
  </si>
  <si>
    <t>Annexe 1 - Fiche de calcul des montants de dépenses éligibles volet "régénération naturelle assistée"</t>
  </si>
  <si>
    <t>Pour les collectivités territoriales, 
taux d'aide à 80%</t>
  </si>
  <si>
    <t>Si non récupération de TVA :
total en TTC</t>
  </si>
  <si>
    <t>Répulsif en pépinière</t>
  </si>
  <si>
    <t>Répulsif (1 passage après plantation)</t>
  </si>
  <si>
    <t>Répulsif en pépinière
Montant en HT</t>
  </si>
  <si>
    <t>Répulsif (1 passage après plantation)
Montant en HT</t>
  </si>
  <si>
    <t xml:space="preserve">Linéaire (ml) de RNA </t>
  </si>
  <si>
    <t>Arbustes Végétal local
Nombre</t>
  </si>
  <si>
    <t>Indicateur Pacte Haie : Linéaire total en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</si>
</sst>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%"/>
    <numFmt numFmtId="165" formatCode="\ * #,##0.00\ [$€-40C]\ ;\-* #,##0.00\ [$€-40C]\ ;\ * \-#\ [$€-40C]\ ;\ @\ "/>
  </numFmts>
  <fonts count="29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u/>
      <sz val="14"/>
      <color rgb="FF2E75B6"/>
      <name val="Calibri"/>
      <family val="2"/>
    </font>
    <font>
      <sz val="12"/>
      <color rgb="FFFFFFFF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i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5B9BD5"/>
      <name val="Calibri"/>
      <family val="2"/>
    </font>
    <font>
      <b/>
      <u/>
      <sz val="12"/>
      <color rgb="FF5B9BD5"/>
      <name val="Calibri"/>
      <family val="2"/>
    </font>
    <font>
      <b/>
      <sz val="10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</font>
    <font>
      <b/>
      <sz val="11"/>
      <color theme="8" tint="-0.249977111117893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2"/>
      <color theme="8" tint="-0.249977111117893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rgb="FF5B9BD5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00B050"/>
        <bgColor rgb="FF008080"/>
      </patternFill>
    </fill>
    <fill>
      <patternFill patternType="solid">
        <fgColor rgb="FFC5E0B4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F0D9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0"/>
        <bgColor rgb="FFE2F0D9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2CC"/>
      </patternFill>
    </fill>
    <fill>
      <patternFill patternType="solid">
        <fgColor theme="9" tint="0.59999389629810485"/>
        <bgColor rgb="FFE2F0D9"/>
      </patternFill>
    </fill>
    <fill>
      <patternFill patternType="solid">
        <fgColor theme="0"/>
        <bgColor rgb="FF008080"/>
      </patternFill>
    </fill>
  </fills>
  <borders count="157">
    <border>
      <left/>
      <right/>
      <top/>
      <bottom/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B050"/>
      </right>
      <top/>
      <bottom/>
      <diagonal/>
    </border>
    <border>
      <left/>
      <right style="dotted">
        <color rgb="FF00B050"/>
      </right>
      <top/>
      <bottom style="dotted">
        <color rgb="FF00B050"/>
      </bottom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/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/>
      <diagonal/>
    </border>
    <border>
      <left/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FFFFFF"/>
      </bottom>
      <diagonal/>
    </border>
    <border>
      <left/>
      <right style="dotted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/>
      <top/>
      <bottom style="dotted">
        <color rgb="FF00B050"/>
      </bottom>
      <diagonal/>
    </border>
    <border>
      <left style="thin">
        <color rgb="FFFFFFFF"/>
      </left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 style="dotted">
        <color rgb="FFFFFFFF"/>
      </right>
      <top style="thin">
        <color rgb="FFFFFFFF"/>
      </top>
      <bottom style="dotted">
        <color rgb="FF00B050"/>
      </bottom>
      <diagonal/>
    </border>
    <border>
      <left style="thin">
        <color rgb="FFFFFFFF"/>
      </left>
      <right style="thin">
        <color rgb="FF00B050"/>
      </right>
      <top style="thin">
        <color rgb="FFFFFFFF"/>
      </top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/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/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/>
      <top/>
      <bottom style="thin">
        <color rgb="FF00B050"/>
      </bottom>
      <diagonal/>
    </border>
    <border>
      <left/>
      <right/>
      <top style="hair">
        <color indexed="64"/>
      </top>
      <bottom style="thin">
        <color rgb="FFFFFFFF"/>
      </bottom>
      <diagonal/>
    </border>
    <border>
      <left style="thin">
        <color rgb="FFFFFFFF"/>
      </left>
      <right style="hair">
        <color indexed="64"/>
      </right>
      <top/>
      <bottom style="dotted">
        <color rgb="FF00B050"/>
      </bottom>
      <diagonal/>
    </border>
    <border>
      <left style="hair">
        <color indexed="64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hair">
        <color indexed="64"/>
      </bottom>
      <diagonal/>
    </border>
    <border>
      <left/>
      <right/>
      <top style="dotted">
        <color rgb="FF00B050"/>
      </top>
      <bottom style="hair">
        <color indexed="64"/>
      </bottom>
      <diagonal/>
    </border>
    <border>
      <left style="thin">
        <color rgb="FF00B050"/>
      </left>
      <right style="thin">
        <color indexed="64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indexed="64"/>
      </right>
      <top style="dotted">
        <color rgb="FF00B050"/>
      </top>
      <bottom style="dotted">
        <color rgb="FF00B050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dotted">
        <color rgb="FF00B050"/>
      </bottom>
      <diagonal/>
    </border>
    <border>
      <left style="dotted">
        <color rgb="FF00B050"/>
      </left>
      <right style="thin">
        <color indexed="64"/>
      </right>
      <top style="dotted">
        <color rgb="FF00B050"/>
      </top>
      <bottom style="dotted">
        <color rgb="FF00B050"/>
      </bottom>
      <diagonal/>
    </border>
    <border>
      <left/>
      <right style="thin">
        <color indexed="64"/>
      </right>
      <top style="thin">
        <color rgb="FF00B050"/>
      </top>
      <bottom style="thin">
        <color rgb="FF00B050"/>
      </bottom>
      <diagonal/>
    </border>
    <border>
      <left style="dotted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dotted">
        <color rgb="FF00B050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 style="thin">
        <color rgb="FF00B050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indexed="64"/>
      </left>
      <right style="dotted">
        <color rgb="FF00B050"/>
      </right>
      <top style="dotted">
        <color rgb="FF00B050"/>
      </top>
      <bottom style="dotted">
        <color indexed="64"/>
      </bottom>
      <diagonal/>
    </border>
    <border>
      <left style="dotted">
        <color rgb="FF00B050"/>
      </left>
      <right/>
      <top style="dotted">
        <color rgb="FF00B050"/>
      </top>
      <bottom/>
      <diagonal/>
    </border>
    <border>
      <left style="dotted">
        <color indexed="64"/>
      </left>
      <right style="dotted">
        <color rgb="FF00B050"/>
      </right>
      <top style="dotted">
        <color indexed="64"/>
      </top>
      <bottom style="dotted">
        <color rgb="FF00B050"/>
      </bottom>
      <diagonal/>
    </border>
    <border>
      <left style="thin">
        <color indexed="64"/>
      </left>
      <right/>
      <top style="dotted">
        <color indexed="64"/>
      </top>
      <bottom style="dotted">
        <color rgb="FF00B05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dotted">
        <color rgb="FF00B050"/>
      </left>
      <right style="dotted">
        <color indexed="64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indexed="64"/>
      </right>
      <top style="dotted">
        <color rgb="FF00B050"/>
      </top>
      <bottom style="dotted">
        <color rgb="FF00B050"/>
      </bottom>
      <diagonal/>
    </border>
    <border>
      <left style="thin">
        <color rgb="FFFFFFFF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</borders>
  <cellStyleXfs count="2">
    <xf numFmtId="0" fontId="0" fillId="0" borderId="0"/>
    <xf numFmtId="164" fontId="14" fillId="0" borderId="0" applyBorder="0" applyProtection="0"/>
  </cellStyleXfs>
  <cellXfs count="37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/>
    <xf numFmtId="0" fontId="4" fillId="2" borderId="0" xfId="0" applyFont="1" applyFill="1"/>
    <xf numFmtId="0" fontId="1" fillId="2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left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8" fillId="2" borderId="0" xfId="0" applyFont="1" applyFill="1"/>
    <xf numFmtId="0" fontId="3" fillId="2" borderId="33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7" xfId="1" applyNumberFormat="1" applyFont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23" xfId="1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26" xfId="1" applyNumberFormat="1" applyFont="1" applyBorder="1" applyAlignment="1" applyProtection="1">
      <alignment horizontal="center" vertical="center"/>
      <protection locked="0"/>
    </xf>
    <xf numFmtId="0" fontId="3" fillId="0" borderId="11" xfId="1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hidden="1"/>
    </xf>
    <xf numFmtId="0" fontId="3" fillId="3" borderId="52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0" borderId="53" xfId="1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0" fillId="2" borderId="55" xfId="0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/>
      <protection hidden="1"/>
    </xf>
    <xf numFmtId="165" fontId="3" fillId="3" borderId="19" xfId="0" applyNumberFormat="1" applyFont="1" applyFill="1" applyBorder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165" fontId="3" fillId="3" borderId="17" xfId="0" applyNumberFormat="1" applyFont="1" applyFill="1" applyBorder="1" applyAlignment="1" applyProtection="1">
      <alignment horizontal="center"/>
      <protection hidden="1"/>
    </xf>
    <xf numFmtId="165" fontId="3" fillId="3" borderId="44" xfId="0" applyNumberFormat="1" applyFont="1" applyFill="1" applyBorder="1" applyAlignment="1" applyProtection="1">
      <alignment horizontal="center"/>
      <protection hidden="1"/>
    </xf>
    <xf numFmtId="165" fontId="3" fillId="3" borderId="20" xfId="0" applyNumberFormat="1" applyFont="1" applyFill="1" applyBorder="1" applyAlignment="1" applyProtection="1">
      <alignment horizontal="center"/>
      <protection hidden="1"/>
    </xf>
    <xf numFmtId="165" fontId="3" fillId="3" borderId="18" xfId="0" applyNumberFormat="1" applyFont="1" applyFill="1" applyBorder="1" applyAlignment="1" applyProtection="1">
      <alignment horizontal="center"/>
      <protection hidden="1"/>
    </xf>
    <xf numFmtId="165" fontId="3" fillId="3" borderId="54" xfId="0" applyNumberFormat="1" applyFont="1" applyFill="1" applyBorder="1" applyAlignment="1" applyProtection="1">
      <alignment horizontal="center"/>
      <protection hidden="1"/>
    </xf>
    <xf numFmtId="165" fontId="3" fillId="3" borderId="51" xfId="0" applyNumberFormat="1" applyFont="1" applyFill="1" applyBorder="1" applyAlignment="1" applyProtection="1">
      <alignment horizontal="center"/>
      <protection hidden="1"/>
    </xf>
    <xf numFmtId="0" fontId="3" fillId="6" borderId="56" xfId="0" applyFont="1" applyFill="1" applyBorder="1" applyProtection="1">
      <protection hidden="1"/>
    </xf>
    <xf numFmtId="165" fontId="3" fillId="6" borderId="56" xfId="0" applyNumberFormat="1" applyFont="1" applyFill="1" applyBorder="1" applyProtection="1">
      <protection hidden="1"/>
    </xf>
    <xf numFmtId="165" fontId="3" fillId="6" borderId="32" xfId="0" applyNumberFormat="1" applyFont="1" applyFill="1" applyBorder="1" applyProtection="1">
      <protection hidden="1"/>
    </xf>
    <xf numFmtId="165" fontId="3" fillId="2" borderId="32" xfId="0" applyNumberFormat="1" applyFont="1" applyFill="1" applyBorder="1" applyProtection="1">
      <protection hidden="1"/>
    </xf>
    <xf numFmtId="0" fontId="0" fillId="2" borderId="58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6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2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2" borderId="64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2" borderId="0" xfId="0" applyFill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0" fillId="2" borderId="33" xfId="0" applyFill="1" applyBorder="1"/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left"/>
      <protection hidden="1"/>
    </xf>
    <xf numFmtId="0" fontId="0" fillId="3" borderId="32" xfId="0" applyFill="1" applyBorder="1" applyAlignment="1" applyProtection="1">
      <alignment horizontal="center"/>
      <protection hidden="1"/>
    </xf>
    <xf numFmtId="165" fontId="0" fillId="3" borderId="56" xfId="0" applyNumberFormat="1" applyFill="1" applyBorder="1" applyAlignment="1" applyProtection="1">
      <alignment horizontal="center"/>
      <protection hidden="1"/>
    </xf>
    <xf numFmtId="165" fontId="0" fillId="3" borderId="31" xfId="0" applyNumberFormat="1" applyFill="1" applyBorder="1" applyAlignment="1" applyProtection="1">
      <alignment horizontal="center"/>
      <protection hidden="1"/>
    </xf>
    <xf numFmtId="165" fontId="0" fillId="3" borderId="30" xfId="0" applyNumberFormat="1" applyFill="1" applyBorder="1" applyAlignment="1" applyProtection="1">
      <alignment horizontal="center"/>
      <protection hidden="1"/>
    </xf>
    <xf numFmtId="165" fontId="0" fillId="3" borderId="67" xfId="0" applyNumberFormat="1" applyFill="1" applyBorder="1" applyAlignment="1" applyProtection="1">
      <alignment horizontal="center"/>
      <protection hidden="1"/>
    </xf>
    <xf numFmtId="0" fontId="0" fillId="0" borderId="10" xfId="0" applyBorder="1"/>
    <xf numFmtId="0" fontId="13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3" borderId="46" xfId="0" applyFill="1" applyBorder="1" applyAlignment="1" applyProtection="1">
      <alignment horizontal="center" vertic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3" fillId="2" borderId="69" xfId="0" applyNumberFormat="1" applyFont="1" applyFill="1" applyBorder="1" applyProtection="1">
      <protection hidden="1"/>
    </xf>
    <xf numFmtId="0" fontId="15" fillId="0" borderId="0" xfId="0" applyFont="1"/>
    <xf numFmtId="0" fontId="0" fillId="2" borderId="0" xfId="0" applyFill="1" applyBorder="1" applyAlignment="1">
      <alignment horizontal="left" wrapText="1"/>
    </xf>
    <xf numFmtId="0" fontId="1" fillId="4" borderId="36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Protection="1">
      <protection hidden="1"/>
    </xf>
    <xf numFmtId="0" fontId="0" fillId="0" borderId="0" xfId="0" applyBorder="1"/>
    <xf numFmtId="0" fontId="0" fillId="3" borderId="68" xfId="0" applyFill="1" applyBorder="1" applyAlignment="1" applyProtection="1">
      <alignment horizontal="center"/>
      <protection hidden="1"/>
    </xf>
    <xf numFmtId="0" fontId="0" fillId="3" borderId="68" xfId="0" applyFont="1" applyFill="1" applyBorder="1" applyAlignment="1" applyProtection="1">
      <alignment horizontal="left"/>
      <protection hidden="1"/>
    </xf>
    <xf numFmtId="165" fontId="3" fillId="8" borderId="0" xfId="0" applyNumberFormat="1" applyFont="1" applyFill="1" applyBorder="1" applyProtection="1">
      <protection hidden="1"/>
    </xf>
    <xf numFmtId="0" fontId="0" fillId="9" borderId="0" xfId="0" applyFill="1" applyBorder="1"/>
    <xf numFmtId="0" fontId="0" fillId="8" borderId="0" xfId="0" applyFill="1" applyBorder="1"/>
    <xf numFmtId="0" fontId="0" fillId="2" borderId="71" xfId="0" applyFill="1" applyBorder="1"/>
    <xf numFmtId="165" fontId="3" fillId="2" borderId="70" xfId="0" applyNumberFormat="1" applyFont="1" applyFill="1" applyBorder="1" applyProtection="1">
      <protection hidden="1"/>
    </xf>
    <xf numFmtId="0" fontId="0" fillId="10" borderId="0" xfId="0" applyFill="1"/>
    <xf numFmtId="0" fontId="0" fillId="2" borderId="70" xfId="0" applyFill="1" applyBorder="1"/>
    <xf numFmtId="0" fontId="3" fillId="11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0" borderId="0" xfId="0" applyFont="1"/>
    <xf numFmtId="0" fontId="22" fillId="0" borderId="0" xfId="0" applyFont="1"/>
    <xf numFmtId="0" fontId="0" fillId="3" borderId="72" xfId="0" applyFill="1" applyBorder="1" applyAlignment="1" applyProtection="1">
      <alignment horizontal="center"/>
      <protection hidden="1"/>
    </xf>
    <xf numFmtId="0" fontId="0" fillId="13" borderId="75" xfId="0" applyFill="1" applyBorder="1"/>
    <xf numFmtId="0" fontId="0" fillId="3" borderId="78" xfId="0" applyFill="1" applyBorder="1" applyAlignment="1" applyProtection="1">
      <alignment horizontal="center"/>
      <protection hidden="1"/>
    </xf>
    <xf numFmtId="0" fontId="0" fillId="3" borderId="79" xfId="0" applyFill="1" applyBorder="1" applyAlignment="1" applyProtection="1">
      <alignment horizontal="center"/>
      <protection hidden="1"/>
    </xf>
    <xf numFmtId="0" fontId="0" fillId="2" borderId="61" xfId="0" applyFont="1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0" xfId="0" applyBorder="1"/>
    <xf numFmtId="0" fontId="0" fillId="0" borderId="59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2" borderId="87" xfId="0" applyFont="1" applyFill="1" applyBorder="1" applyAlignment="1" applyProtection="1">
      <alignment horizontal="center"/>
      <protection locked="0"/>
    </xf>
    <xf numFmtId="0" fontId="0" fillId="2" borderId="89" xfId="0" applyFont="1" applyFill="1" applyBorder="1" applyAlignment="1" applyProtection="1">
      <alignment horizontal="center"/>
      <protection locked="0"/>
    </xf>
    <xf numFmtId="0" fontId="0" fillId="0" borderId="90" xfId="0" applyBorder="1" applyProtection="1">
      <protection locked="0"/>
    </xf>
    <xf numFmtId="0" fontId="0" fillId="0" borderId="80" xfId="0" applyBorder="1" applyProtection="1">
      <protection locked="0"/>
    </xf>
    <xf numFmtId="0" fontId="0" fillId="2" borderId="83" xfId="0" applyFont="1" applyFill="1" applyBorder="1" applyAlignment="1" applyProtection="1">
      <alignment horizontal="center"/>
      <protection locked="0"/>
    </xf>
    <xf numFmtId="0" fontId="0" fillId="2" borderId="92" xfId="0" applyFill="1" applyBorder="1" applyAlignment="1" applyProtection="1">
      <alignment horizontal="center"/>
      <protection locked="0"/>
    </xf>
    <xf numFmtId="0" fontId="0" fillId="2" borderId="91" xfId="0" applyFill="1" applyBorder="1" applyAlignment="1" applyProtection="1">
      <alignment horizontal="center"/>
      <protection locked="0"/>
    </xf>
    <xf numFmtId="0" fontId="0" fillId="2" borderId="85" xfId="0" applyFont="1" applyFill="1" applyBorder="1" applyAlignment="1" applyProtection="1">
      <alignment horizontal="center"/>
      <protection locked="0"/>
    </xf>
    <xf numFmtId="0" fontId="0" fillId="0" borderId="87" xfId="0" applyBorder="1" applyProtection="1">
      <protection locked="0"/>
    </xf>
    <xf numFmtId="0" fontId="0" fillId="2" borderId="80" xfId="0" applyFont="1" applyFill="1" applyBorder="1" applyAlignment="1" applyProtection="1">
      <alignment horizontal="center"/>
      <protection locked="0"/>
    </xf>
    <xf numFmtId="0" fontId="0" fillId="2" borderId="86" xfId="0" applyFill="1" applyBorder="1" applyAlignment="1" applyProtection="1">
      <alignment horizontal="center"/>
      <protection locked="0"/>
    </xf>
    <xf numFmtId="0" fontId="0" fillId="0" borderId="93" xfId="0" applyBorder="1"/>
    <xf numFmtId="0" fontId="0" fillId="0" borderId="64" xfId="0" applyBorder="1"/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2" xfId="0" applyBorder="1"/>
    <xf numFmtId="0" fontId="0" fillId="0" borderId="100" xfId="0" applyBorder="1"/>
    <xf numFmtId="0" fontId="0" fillId="0" borderId="99" xfId="0" applyBorder="1"/>
    <xf numFmtId="0" fontId="0" fillId="0" borderId="102" xfId="0" applyBorder="1"/>
    <xf numFmtId="0" fontId="0" fillId="3" borderId="103" xfId="0" applyFill="1" applyBorder="1" applyAlignment="1" applyProtection="1">
      <alignment horizontal="center"/>
      <protection hidden="1"/>
    </xf>
    <xf numFmtId="0" fontId="0" fillId="0" borderId="104" xfId="0" applyBorder="1"/>
    <xf numFmtId="0" fontId="0" fillId="0" borderId="91" xfId="0" applyBorder="1"/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165" fontId="0" fillId="3" borderId="106" xfId="0" applyNumberFormat="1" applyFill="1" applyBorder="1" applyAlignment="1" applyProtection="1">
      <alignment horizontal="center"/>
      <protection hidden="1"/>
    </xf>
    <xf numFmtId="0" fontId="12" fillId="5" borderId="108" xfId="0" applyFont="1" applyFill="1" applyBorder="1" applyAlignment="1">
      <alignment horizontal="center" vertical="center" wrapText="1"/>
    </xf>
    <xf numFmtId="0" fontId="0" fillId="3" borderId="110" xfId="0" applyFill="1" applyBorder="1" applyAlignment="1" applyProtection="1">
      <alignment horizontal="center" vertical="center"/>
      <protection hidden="1"/>
    </xf>
    <xf numFmtId="0" fontId="0" fillId="3" borderId="111" xfId="0" applyFill="1" applyBorder="1" applyAlignment="1" applyProtection="1">
      <alignment horizontal="center" vertical="center"/>
      <protection hidden="1"/>
    </xf>
    <xf numFmtId="0" fontId="0" fillId="2" borderId="113" xfId="0" applyFill="1" applyBorder="1" applyAlignment="1" applyProtection="1">
      <alignment horizontal="center" vertical="center"/>
      <protection locked="0"/>
    </xf>
    <xf numFmtId="0" fontId="0" fillId="2" borderId="112" xfId="0" applyFill="1" applyBorder="1" applyAlignment="1" applyProtection="1">
      <alignment horizontal="center" vertical="center"/>
      <protection locked="0"/>
    </xf>
    <xf numFmtId="0" fontId="12" fillId="5" borderId="43" xfId="0" applyFont="1" applyFill="1" applyBorder="1" applyAlignment="1">
      <alignment horizontal="center" vertical="center" wrapText="1"/>
    </xf>
    <xf numFmtId="0" fontId="6" fillId="5" borderId="115" xfId="0" applyFont="1" applyFill="1" applyBorder="1" applyAlignment="1">
      <alignment horizontal="center" vertical="center" wrapText="1"/>
    </xf>
    <xf numFmtId="0" fontId="0" fillId="3" borderId="116" xfId="0" applyFill="1" applyBorder="1" applyAlignment="1" applyProtection="1">
      <alignment horizontal="center" vertical="center"/>
      <protection hidden="1"/>
    </xf>
    <xf numFmtId="165" fontId="0" fillId="3" borderId="117" xfId="0" applyNumberFormat="1" applyFill="1" applyBorder="1" applyAlignment="1" applyProtection="1">
      <alignment horizontal="center"/>
      <protection hidden="1"/>
    </xf>
    <xf numFmtId="0" fontId="12" fillId="5" borderId="119" xfId="0" applyFont="1" applyFill="1" applyBorder="1" applyAlignment="1">
      <alignment horizontal="center" vertical="center" wrapText="1"/>
    </xf>
    <xf numFmtId="0" fontId="0" fillId="12" borderId="116" xfId="0" applyFill="1" applyBorder="1" applyAlignment="1" applyProtection="1">
      <alignment horizontal="center"/>
      <protection hidden="1"/>
    </xf>
    <xf numFmtId="0" fontId="0" fillId="3" borderId="120" xfId="0" applyFill="1" applyBorder="1" applyAlignment="1" applyProtection="1">
      <alignment horizontal="center"/>
      <protection hidden="1"/>
    </xf>
    <xf numFmtId="0" fontId="1" fillId="4" borderId="118" xfId="0" applyFont="1" applyFill="1" applyBorder="1" applyAlignment="1">
      <alignment horizontal="center" vertical="center" wrapText="1"/>
    </xf>
    <xf numFmtId="0" fontId="1" fillId="4" borderId="122" xfId="0" applyFont="1" applyFill="1" applyBorder="1" applyAlignment="1">
      <alignment horizontal="center" vertical="center" wrapText="1"/>
    </xf>
    <xf numFmtId="0" fontId="0" fillId="3" borderId="109" xfId="0" applyFill="1" applyBorder="1" applyAlignment="1" applyProtection="1">
      <alignment horizontal="center" vertical="center"/>
      <protection hidden="1"/>
    </xf>
    <xf numFmtId="0" fontId="0" fillId="3" borderId="123" xfId="0" applyFill="1" applyBorder="1" applyAlignment="1" applyProtection="1">
      <alignment horizontal="center" vertical="center"/>
      <protection hidden="1"/>
    </xf>
    <xf numFmtId="0" fontId="0" fillId="3" borderId="125" xfId="0" applyFill="1" applyBorder="1" applyAlignment="1" applyProtection="1">
      <alignment horizontal="center" vertical="center"/>
      <protection hidden="1"/>
    </xf>
    <xf numFmtId="0" fontId="0" fillId="3" borderId="124" xfId="0" applyFill="1" applyBorder="1" applyAlignment="1" applyProtection="1">
      <alignment horizontal="center" vertical="center"/>
      <protection hidden="1"/>
    </xf>
    <xf numFmtId="0" fontId="0" fillId="3" borderId="127" xfId="0" applyFill="1" applyBorder="1" applyAlignment="1" applyProtection="1">
      <alignment horizontal="center" vertical="center"/>
      <protection hidden="1"/>
    </xf>
    <xf numFmtId="0" fontId="0" fillId="3" borderId="126" xfId="0" applyFill="1" applyBorder="1" applyAlignment="1" applyProtection="1">
      <alignment horizontal="center" vertical="center"/>
      <protection hidden="1"/>
    </xf>
    <xf numFmtId="0" fontId="23" fillId="14" borderId="0" xfId="0" applyFont="1" applyFill="1" applyAlignment="1">
      <alignment horizontal="center"/>
    </xf>
    <xf numFmtId="0" fontId="23" fillId="8" borderId="0" xfId="0" applyFont="1" applyFill="1" applyBorder="1"/>
    <xf numFmtId="0" fontId="16" fillId="12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locked="0"/>
    </xf>
    <xf numFmtId="0" fontId="23" fillId="9" borderId="0" xfId="0" applyFont="1" applyFill="1" applyBorder="1" applyAlignment="1" applyProtection="1">
      <alignment horizontal="center" vertical="center"/>
      <protection locked="0"/>
    </xf>
    <xf numFmtId="165" fontId="23" fillId="12" borderId="0" xfId="0" applyNumberFormat="1" applyFont="1" applyFill="1" applyBorder="1" applyAlignment="1" applyProtection="1">
      <alignment horizontal="center"/>
      <protection hidden="1"/>
    </xf>
    <xf numFmtId="0" fontId="0" fillId="2" borderId="123" xfId="0" applyFont="1" applyFill="1" applyBorder="1" applyAlignment="1" applyProtection="1">
      <alignment horizontal="center" vertical="center"/>
      <protection locked="0"/>
    </xf>
    <xf numFmtId="0" fontId="0" fillId="3" borderId="131" xfId="0" applyFill="1" applyBorder="1" applyAlignment="1" applyProtection="1">
      <alignment horizontal="center" vertical="center"/>
      <protection hidden="1"/>
    </xf>
    <xf numFmtId="0" fontId="0" fillId="3" borderId="130" xfId="0" applyFill="1" applyBorder="1" applyAlignment="1" applyProtection="1">
      <alignment horizontal="center" vertical="center"/>
      <protection hidden="1"/>
    </xf>
    <xf numFmtId="0" fontId="24" fillId="15" borderId="35" xfId="0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center" vertical="center" wrapText="1"/>
    </xf>
    <xf numFmtId="0" fontId="24" fillId="15" borderId="76" xfId="0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wrapText="1"/>
    </xf>
    <xf numFmtId="0" fontId="24" fillId="15" borderId="77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 applyProtection="1">
      <alignment horizontal="center" vertical="center"/>
      <protection hidden="1"/>
    </xf>
    <xf numFmtId="165" fontId="0" fillId="12" borderId="0" xfId="0" applyNumberFormat="1" applyFill="1" applyBorder="1" applyAlignment="1" applyProtection="1">
      <alignment horizontal="center"/>
      <protection hidden="1"/>
    </xf>
    <xf numFmtId="0" fontId="12" fillId="9" borderId="0" xfId="0" applyFont="1" applyFill="1" applyBorder="1" applyAlignment="1">
      <alignment horizontal="center" vertical="center" wrapText="1"/>
    </xf>
    <xf numFmtId="0" fontId="0" fillId="9" borderId="0" xfId="0" applyFill="1" applyBorder="1" applyAlignment="1" applyProtection="1">
      <alignment horizontal="center" vertical="center"/>
      <protection hidden="1"/>
    </xf>
    <xf numFmtId="0" fontId="0" fillId="9" borderId="0" xfId="0" applyFont="1" applyFill="1" applyBorder="1" applyAlignment="1" applyProtection="1">
      <alignment horizontal="center" vertical="center"/>
      <protection locked="0"/>
    </xf>
    <xf numFmtId="165" fontId="0" fillId="9" borderId="0" xfId="0" applyNumberForma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locked="0"/>
    </xf>
    <xf numFmtId="0" fontId="0" fillId="3" borderId="0" xfId="0" applyFill="1" applyBorder="1"/>
    <xf numFmtId="0" fontId="0" fillId="2" borderId="0" xfId="0" applyFont="1" applyFill="1" applyBorder="1"/>
    <xf numFmtId="0" fontId="26" fillId="2" borderId="0" xfId="0" applyFont="1" applyFill="1"/>
    <xf numFmtId="0" fontId="23" fillId="12" borderId="0" xfId="0" applyFont="1" applyFill="1" applyBorder="1"/>
    <xf numFmtId="0" fontId="0" fillId="9" borderId="135" xfId="0" applyFont="1" applyFill="1" applyBorder="1" applyAlignment="1" applyProtection="1">
      <alignment horizontal="center" vertical="center"/>
      <protection locked="0"/>
    </xf>
    <xf numFmtId="0" fontId="18" fillId="8" borderId="138" xfId="0" applyFont="1" applyFill="1" applyBorder="1" applyProtection="1">
      <protection locked="0"/>
    </xf>
    <xf numFmtId="0" fontId="18" fillId="8" borderId="137" xfId="0" applyFont="1" applyFill="1" applyBorder="1" applyProtection="1">
      <protection locked="0"/>
    </xf>
    <xf numFmtId="0" fontId="18" fillId="8" borderId="139" xfId="0" applyFont="1" applyFill="1" applyBorder="1" applyProtection="1">
      <protection locked="0"/>
    </xf>
    <xf numFmtId="0" fontId="18" fillId="8" borderId="0" xfId="0" applyFont="1" applyFill="1" applyBorder="1" applyProtection="1">
      <protection locked="0"/>
    </xf>
    <xf numFmtId="0" fontId="18" fillId="8" borderId="140" xfId="0" applyFont="1" applyFill="1" applyBorder="1" applyProtection="1">
      <protection locked="0"/>
    </xf>
    <xf numFmtId="0" fontId="18" fillId="8" borderId="0" xfId="0" applyFont="1" applyFill="1" applyBorder="1" applyAlignment="1" applyProtection="1">
      <alignment horizontal="center"/>
      <protection locked="0"/>
    </xf>
    <xf numFmtId="0" fontId="18" fillId="8" borderId="139" xfId="0" applyFont="1" applyFill="1" applyBorder="1" applyAlignment="1" applyProtection="1">
      <alignment horizontal="left"/>
      <protection locked="0"/>
    </xf>
    <xf numFmtId="0" fontId="18" fillId="8" borderId="136" xfId="0" applyFont="1" applyFill="1" applyBorder="1" applyProtection="1">
      <protection locked="0"/>
    </xf>
    <xf numFmtId="0" fontId="18" fillId="8" borderId="0" xfId="0" applyFont="1" applyFill="1" applyBorder="1"/>
    <xf numFmtId="0" fontId="18" fillId="8" borderId="140" xfId="0" applyFont="1" applyFill="1" applyBorder="1"/>
    <xf numFmtId="0" fontId="18" fillId="8" borderId="139" xfId="0" applyFont="1" applyFill="1" applyBorder="1"/>
    <xf numFmtId="0" fontId="18" fillId="8" borderId="141" xfId="0" applyFont="1" applyFill="1" applyBorder="1"/>
    <xf numFmtId="0" fontId="18" fillId="8" borderId="135" xfId="0" applyFont="1" applyFill="1" applyBorder="1"/>
    <xf numFmtId="0" fontId="18" fillId="8" borderId="142" xfId="0" applyFont="1" applyFill="1" applyBorder="1"/>
    <xf numFmtId="0" fontId="0" fillId="2" borderId="143" xfId="0" applyFill="1" applyBorder="1"/>
    <xf numFmtId="0" fontId="18" fillId="9" borderId="144" xfId="0" applyFont="1" applyFill="1" applyBorder="1"/>
    <xf numFmtId="0" fontId="27" fillId="8" borderId="145" xfId="0" applyFont="1" applyFill="1" applyBorder="1" applyAlignment="1" applyProtection="1">
      <alignment horizontal="center"/>
      <protection locked="0"/>
    </xf>
    <xf numFmtId="0" fontId="18" fillId="8" borderId="146" xfId="0" applyFont="1" applyFill="1" applyBorder="1" applyProtection="1">
      <protection locked="0"/>
    </xf>
    <xf numFmtId="0" fontId="0" fillId="2" borderId="147" xfId="0" applyFill="1" applyBorder="1"/>
    <xf numFmtId="0" fontId="18" fillId="8" borderId="148" xfId="0" applyFont="1" applyFill="1" applyBorder="1" applyProtection="1">
      <protection locked="0"/>
    </xf>
    <xf numFmtId="0" fontId="18" fillId="8" borderId="148" xfId="0" applyFont="1" applyFill="1" applyBorder="1"/>
    <xf numFmtId="0" fontId="0" fillId="2" borderId="149" xfId="0" applyFill="1" applyBorder="1"/>
    <xf numFmtId="0" fontId="18" fillId="8" borderId="150" xfId="0" applyFont="1" applyFill="1" applyBorder="1"/>
    <xf numFmtId="0" fontId="18" fillId="8" borderId="151" xfId="0" applyFont="1" applyFill="1" applyBorder="1"/>
    <xf numFmtId="0" fontId="18" fillId="8" borderId="152" xfId="0" applyFont="1" applyFill="1" applyBorder="1"/>
    <xf numFmtId="0" fontId="0" fillId="9" borderId="0" xfId="0" applyFill="1"/>
    <xf numFmtId="0" fontId="6" fillId="9" borderId="0" xfId="0" applyFont="1" applyFill="1"/>
    <xf numFmtId="0" fontId="6" fillId="8" borderId="0" xfId="0" applyFont="1" applyFill="1"/>
    <xf numFmtId="0" fontId="12" fillId="8" borderId="0" xfId="0" applyFont="1" applyFill="1" applyAlignment="1">
      <alignment horizontal="center" vertical="center"/>
    </xf>
    <xf numFmtId="0" fontId="12" fillId="8" borderId="0" xfId="0" applyFont="1" applyFill="1"/>
    <xf numFmtId="0" fontId="20" fillId="9" borderId="0" xfId="0" applyFont="1" applyFill="1"/>
    <xf numFmtId="0" fontId="19" fillId="9" borderId="0" xfId="0" applyFont="1" applyFill="1"/>
    <xf numFmtId="0" fontId="19" fillId="8" borderId="0" xfId="0" applyFont="1" applyFill="1"/>
    <xf numFmtId="0" fontId="20" fillId="8" borderId="0" xfId="0" applyFont="1" applyFill="1"/>
    <xf numFmtId="0" fontId="0" fillId="8" borderId="0" xfId="0" applyFill="1"/>
    <xf numFmtId="0" fontId="15" fillId="9" borderId="0" xfId="0" applyFont="1" applyFill="1"/>
    <xf numFmtId="0" fontId="15" fillId="8" borderId="0" xfId="0" applyFont="1" applyFill="1"/>
    <xf numFmtId="0" fontId="1" fillId="8" borderId="0" xfId="0" applyFont="1" applyFill="1"/>
    <xf numFmtId="0" fontId="0" fillId="9" borderId="101" xfId="0" applyFill="1" applyBorder="1"/>
    <xf numFmtId="0" fontId="0" fillId="8" borderId="58" xfId="0" applyFill="1" applyBorder="1" applyProtection="1">
      <protection locked="0"/>
    </xf>
    <xf numFmtId="0" fontId="0" fillId="8" borderId="59" xfId="0" applyFill="1" applyBorder="1" applyProtection="1">
      <protection locked="0"/>
    </xf>
    <xf numFmtId="0" fontId="0" fillId="8" borderId="60" xfId="0" applyFill="1" applyBorder="1" applyProtection="1">
      <protection locked="0"/>
    </xf>
    <xf numFmtId="0" fontId="0" fillId="8" borderId="61" xfId="0" applyFill="1" applyBorder="1" applyProtection="1">
      <protection locked="0"/>
    </xf>
    <xf numFmtId="0" fontId="0" fillId="8" borderId="62" xfId="0" applyFill="1" applyBorder="1" applyProtection="1">
      <protection locked="0"/>
    </xf>
    <xf numFmtId="0" fontId="0" fillId="8" borderId="63" xfId="0" applyFill="1" applyBorder="1" applyProtection="1">
      <protection locked="0"/>
    </xf>
    <xf numFmtId="0" fontId="0" fillId="8" borderId="64" xfId="0" applyFill="1" applyBorder="1" applyProtection="1">
      <protection locked="0"/>
    </xf>
    <xf numFmtId="0" fontId="0" fillId="8" borderId="65" xfId="0" applyFill="1" applyBorder="1" applyProtection="1">
      <protection locked="0"/>
    </xf>
    <xf numFmtId="0" fontId="0" fillId="0" borderId="153" xfId="0" applyBorder="1"/>
    <xf numFmtId="0" fontId="0" fillId="0" borderId="89" xfId="0" applyBorder="1"/>
    <xf numFmtId="0" fontId="0" fillId="0" borderId="154" xfId="0" applyBorder="1"/>
    <xf numFmtId="0" fontId="0" fillId="0" borderId="155" xfId="0" applyBorder="1"/>
    <xf numFmtId="165" fontId="28" fillId="6" borderId="57" xfId="0" applyNumberFormat="1" applyFont="1" applyFill="1" applyBorder="1" applyProtection="1">
      <protection hidden="1"/>
    </xf>
    <xf numFmtId="0" fontId="13" fillId="12" borderId="0" xfId="0" applyFont="1" applyFill="1" applyBorder="1" applyAlignment="1">
      <alignment horizontal="left"/>
    </xf>
    <xf numFmtId="165" fontId="13" fillId="12" borderId="0" xfId="0" applyNumberFormat="1" applyFont="1" applyFill="1" applyBorder="1" applyAlignment="1" applyProtection="1">
      <alignment horizontal="left"/>
      <protection hidden="1"/>
    </xf>
    <xf numFmtId="165" fontId="3" fillId="2" borderId="31" xfId="0" applyNumberFormat="1" applyFont="1" applyFill="1" applyBorder="1" applyProtection="1">
      <protection hidden="1"/>
    </xf>
    <xf numFmtId="0" fontId="1" fillId="4" borderId="133" xfId="0" applyFont="1" applyFill="1" applyBorder="1" applyAlignment="1">
      <alignment horizontal="center" vertical="center" wrapText="1"/>
    </xf>
    <xf numFmtId="0" fontId="1" fillId="16" borderId="129" xfId="0" applyFont="1" applyFill="1" applyBorder="1" applyAlignment="1">
      <alignment vertical="center" wrapText="1"/>
    </xf>
    <xf numFmtId="0" fontId="1" fillId="16" borderId="133" xfId="0" applyFont="1" applyFill="1" applyBorder="1" applyAlignment="1">
      <alignment vertical="center" wrapText="1"/>
    </xf>
    <xf numFmtId="0" fontId="1" fillId="16" borderId="134" xfId="0" applyFont="1" applyFill="1" applyBorder="1" applyAlignment="1">
      <alignment vertical="center" wrapText="1"/>
    </xf>
    <xf numFmtId="0" fontId="1" fillId="16" borderId="12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0" fillId="7" borderId="70" xfId="0" applyFont="1" applyFill="1" applyBorder="1" applyAlignment="1" applyProtection="1">
      <alignment horizontal="center"/>
      <protection hidden="1"/>
    </xf>
    <xf numFmtId="0" fontId="3" fillId="7" borderId="70" xfId="0" applyFont="1" applyFill="1" applyBorder="1" applyAlignment="1" applyProtection="1">
      <alignment horizontal="center"/>
      <protection hidden="1"/>
    </xf>
    <xf numFmtId="0" fontId="9" fillId="2" borderId="59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1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1" fillId="4" borderId="107" xfId="0" applyFont="1" applyFill="1" applyBorder="1" applyAlignment="1">
      <alignment horizontal="center" vertical="center" wrapText="1"/>
    </xf>
    <xf numFmtId="0" fontId="1" fillId="16" borderId="128" xfId="0" applyFont="1" applyFill="1" applyBorder="1" applyAlignment="1">
      <alignment horizontal="center" vertical="center" wrapText="1"/>
    </xf>
    <xf numFmtId="0" fontId="1" fillId="16" borderId="129" xfId="0" applyFont="1" applyFill="1" applyBorder="1" applyAlignment="1">
      <alignment horizontal="center" vertical="center" wrapText="1"/>
    </xf>
    <xf numFmtId="0" fontId="27" fillId="8" borderId="145" xfId="0" applyFont="1" applyFill="1" applyBorder="1" applyAlignment="1" applyProtection="1">
      <alignment horizontal="center"/>
      <protection locked="0"/>
    </xf>
    <xf numFmtId="0" fontId="3" fillId="7" borderId="69" xfId="0" applyFont="1" applyFill="1" applyBorder="1" applyAlignment="1" applyProtection="1">
      <alignment horizontal="center"/>
      <protection hidden="1"/>
    </xf>
    <xf numFmtId="0" fontId="1" fillId="4" borderId="132" xfId="0" applyFont="1" applyFill="1" applyBorder="1" applyAlignment="1">
      <alignment horizontal="center" vertical="center" wrapText="1"/>
    </xf>
    <xf numFmtId="0" fontId="1" fillId="4" borderId="133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1" fillId="4" borderId="36" xfId="0" applyFont="1" applyFill="1" applyBorder="1" applyAlignment="1">
      <alignment horizontal="center" vertical="center" wrapText="1"/>
    </xf>
    <xf numFmtId="0" fontId="1" fillId="4" borderId="121" xfId="0" applyFont="1" applyFill="1" applyBorder="1" applyAlignment="1">
      <alignment horizontal="center" vertical="center" wrapText="1"/>
    </xf>
    <xf numFmtId="0" fontId="18" fillId="8" borderId="139" xfId="0" applyFont="1" applyFill="1" applyBorder="1" applyAlignment="1">
      <alignment horizontal="left" wrapText="1"/>
    </xf>
    <xf numFmtId="0" fontId="18" fillId="8" borderId="0" xfId="0" applyFont="1" applyFill="1" applyBorder="1" applyAlignment="1">
      <alignment horizontal="left" wrapText="1"/>
    </xf>
    <xf numFmtId="0" fontId="18" fillId="8" borderId="140" xfId="0" applyFont="1" applyFill="1" applyBorder="1" applyAlignment="1">
      <alignment horizontal="left" wrapText="1"/>
    </xf>
    <xf numFmtId="0" fontId="1" fillId="4" borderId="114" xfId="0" applyFont="1" applyFill="1" applyBorder="1" applyAlignment="1">
      <alignment horizontal="center" vertical="center" wrapText="1"/>
    </xf>
    <xf numFmtId="0" fontId="6" fillId="7" borderId="156" xfId="0" applyFont="1" applyFill="1" applyBorder="1" applyAlignment="1" applyProtection="1">
      <alignment horizontal="center" wrapText="1"/>
      <protection hidden="1"/>
    </xf>
    <xf numFmtId="0" fontId="3" fillId="7" borderId="156" xfId="0" applyFont="1" applyFill="1" applyBorder="1" applyAlignment="1" applyProtection="1">
      <alignment horizontal="center" wrapText="1"/>
      <protection hidden="1"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0" fontId="1" fillId="4" borderId="73" xfId="0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9" fillId="8" borderId="59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61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urcentage" xfId="1" builtinId="5"/>
  </cellStyles>
  <dxfs count="27"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DBFBF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13</xdr:col>
      <xdr:colOff>304200</xdr:colOff>
      <xdr:row>5</xdr:row>
      <xdr:rowOff>79400</xdr:rowOff>
    </xdr:to>
    <xdr:sp macro="" textlink="">
      <xdr:nvSpPr>
        <xdr:cNvPr id="3" name="AutoShape 2"/>
        <xdr:cNvSpPr/>
      </xdr:nvSpPr>
      <xdr:spPr>
        <a:xfrm>
          <a:off x="14210640" y="700920"/>
          <a:ext cx="304200" cy="304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969901</xdr:colOff>
      <xdr:row>1</xdr:row>
      <xdr:rowOff>0</xdr:rowOff>
    </xdr:from>
    <xdr:to>
      <xdr:col>11</xdr:col>
      <xdr:colOff>423334</xdr:colOff>
      <xdr:row>7</xdr:row>
      <xdr:rowOff>10583</xdr:rowOff>
    </xdr:to>
    <xdr:pic>
      <xdr:nvPicPr>
        <xdr:cNvPr id="4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770068" y="190500"/>
          <a:ext cx="1908766" cy="121708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277611</xdr:colOff>
      <xdr:row>6</xdr:row>
      <xdr:rowOff>64188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18" y="190500"/>
          <a:ext cx="1767993" cy="1078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441000</xdr:colOff>
      <xdr:row>0</xdr:row>
      <xdr:rowOff>0</xdr:rowOff>
    </xdr:from>
    <xdr:to>
      <xdr:col>12</xdr:col>
      <xdr:colOff>669169</xdr:colOff>
      <xdr:row>9</xdr:row>
      <xdr:rowOff>42708</xdr:rowOff>
    </xdr:to>
    <xdr:pic>
      <xdr:nvPicPr>
        <xdr:cNvPr id="4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37960" y="0"/>
          <a:ext cx="2294640" cy="1694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432391</xdr:colOff>
      <xdr:row>6</xdr:row>
      <xdr:rowOff>78413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88" y="190500"/>
          <a:ext cx="1767993" cy="10785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9525</xdr:rowOff>
    </xdr:from>
    <xdr:to>
      <xdr:col>0</xdr:col>
      <xdr:colOff>1343026</xdr:colOff>
      <xdr:row>5</xdr:row>
      <xdr:rowOff>135563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200025"/>
          <a:ext cx="1333500" cy="888038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1</xdr:row>
      <xdr:rowOff>0</xdr:rowOff>
    </xdr:from>
    <xdr:to>
      <xdr:col>13</xdr:col>
      <xdr:colOff>192450</xdr:colOff>
      <xdr:row>7</xdr:row>
      <xdr:rowOff>28575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9620250" y="190500"/>
          <a:ext cx="1621200" cy="117157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5"/>
  <sheetViews>
    <sheetView tabSelected="1" topLeftCell="C1" zoomScale="90" zoomScaleNormal="85" workbookViewId="0">
      <selection activeCell="G17" sqref="G17"/>
    </sheetView>
  </sheetViews>
  <sheetFormatPr baseColWidth="10" defaultColWidth="10.7109375" defaultRowHeight="15" x14ac:dyDescent="0.25"/>
  <cols>
    <col min="1" max="1" width="3.42578125" customWidth="1"/>
    <col min="2" max="2" width="22.28515625" customWidth="1"/>
    <col min="3" max="3" width="25.28515625" customWidth="1"/>
    <col min="4" max="7" width="15.7109375" customWidth="1"/>
    <col min="8" max="8" width="17.42578125" customWidth="1"/>
    <col min="9" max="9" width="15.7109375" customWidth="1"/>
    <col min="10" max="10" width="19.140625" customWidth="1"/>
    <col min="11" max="11" width="17.5703125" customWidth="1"/>
    <col min="12" max="22" width="15.7109375" customWidth="1"/>
    <col min="23" max="23" width="17.140625" style="1" customWidth="1"/>
    <col min="24" max="24" width="20" style="1" customWidth="1"/>
    <col min="25" max="40" width="11.42578125" style="1" customWidth="1"/>
  </cols>
  <sheetData>
    <row r="1" spans="1:2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>
        <f t="shared" ref="O1:O4" si="0">K35+L35</f>
        <v>0</v>
      </c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2">
        <v>0.5</v>
      </c>
      <c r="N2" s="2"/>
      <c r="O2" s="2">
        <f t="shared" si="0"/>
        <v>0</v>
      </c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3" t="s">
        <v>1</v>
      </c>
      <c r="H3" s="1"/>
      <c r="I3" s="1"/>
      <c r="J3" s="1"/>
      <c r="K3" s="1"/>
      <c r="L3" s="1"/>
      <c r="M3" s="2">
        <v>1</v>
      </c>
      <c r="N3" s="2">
        <v>1</v>
      </c>
      <c r="O3" s="2">
        <f t="shared" si="0"/>
        <v>0</v>
      </c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4" t="s">
        <v>2</v>
      </c>
      <c r="H4" s="1"/>
      <c r="I4" s="1"/>
      <c r="J4" s="1"/>
      <c r="K4" s="1"/>
      <c r="L4" s="1"/>
      <c r="M4" s="2">
        <v>1.5</v>
      </c>
      <c r="N4" s="2">
        <v>2</v>
      </c>
      <c r="O4" s="2">
        <f t="shared" si="0"/>
        <v>0</v>
      </c>
      <c r="P4" s="1"/>
      <c r="Q4" s="1"/>
      <c r="R4" s="1"/>
      <c r="S4" s="1"/>
      <c r="T4" s="1"/>
      <c r="U4" s="1"/>
      <c r="V4" s="1"/>
    </row>
    <row r="5" spans="1:22" ht="18.75" x14ac:dyDescent="0.3">
      <c r="A5" s="1"/>
      <c r="B5" s="1"/>
      <c r="C5" s="1"/>
      <c r="D5" s="1"/>
      <c r="E5" s="176" t="s">
        <v>75</v>
      </c>
      <c r="F5" s="175"/>
      <c r="G5" s="175"/>
      <c r="H5" s="175"/>
      <c r="I5" s="174"/>
      <c r="J5" s="174"/>
      <c r="K5" s="174"/>
      <c r="L5" s="174"/>
      <c r="M5" s="173"/>
      <c r="N5" s="173"/>
      <c r="O5" s="2" t="e">
        <f>#REF!+#REF!</f>
        <v>#REF!</v>
      </c>
      <c r="P5" s="1"/>
      <c r="Q5" s="1"/>
      <c r="R5" s="1"/>
      <c r="S5" s="1"/>
      <c r="T5" s="1"/>
      <c r="U5" s="1"/>
      <c r="V5" s="1"/>
    </row>
    <row r="6" spans="1:22" ht="15.75" x14ac:dyDescent="0.25">
      <c r="A6" s="1"/>
      <c r="B6" s="1"/>
      <c r="C6" s="1"/>
      <c r="D6" s="1"/>
      <c r="E6" s="1"/>
      <c r="F6" s="177" t="s">
        <v>53</v>
      </c>
      <c r="G6" s="1"/>
      <c r="H6" s="1"/>
      <c r="I6" s="1"/>
      <c r="J6" s="1"/>
      <c r="M6" s="1"/>
      <c r="N6" s="2" t="s">
        <v>4</v>
      </c>
      <c r="O6" s="2" t="e">
        <f>#REF!+#REF!</f>
        <v>#REF!</v>
      </c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 t="e">
        <f>#REF!+#REF!</f>
        <v>#REF!</v>
      </c>
      <c r="P7" s="1"/>
      <c r="Q7" s="1"/>
      <c r="R7" s="1"/>
      <c r="S7" s="1"/>
      <c r="T7" s="1"/>
      <c r="U7" s="1"/>
      <c r="V7" s="1"/>
    </row>
    <row r="8" spans="1:22" ht="15.75" x14ac:dyDescent="0.25">
      <c r="A8" s="1"/>
      <c r="B8" s="172" t="s">
        <v>55</v>
      </c>
      <c r="C8" s="344"/>
      <c r="D8" s="344"/>
      <c r="E8" s="344"/>
      <c r="F8" s="344"/>
      <c r="G8" s="1"/>
      <c r="H8" s="1"/>
      <c r="I8" s="1"/>
      <c r="J8" s="1"/>
      <c r="K8" s="1"/>
      <c r="L8" s="1"/>
      <c r="M8" s="1"/>
      <c r="N8" s="1"/>
      <c r="O8" s="2">
        <f>K39+L39</f>
        <v>0</v>
      </c>
      <c r="P8" s="1"/>
      <c r="Q8" s="1"/>
      <c r="R8" s="1"/>
      <c r="S8" s="1"/>
      <c r="T8" s="1"/>
      <c r="U8" s="1"/>
      <c r="V8" s="1"/>
    </row>
    <row r="9" spans="1:22" x14ac:dyDescent="0.25">
      <c r="A9" s="1"/>
      <c r="B9" s="268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>K40+L40</f>
        <v>0</v>
      </c>
      <c r="P9" s="1"/>
      <c r="Q9" s="1"/>
      <c r="R9" s="1"/>
      <c r="S9" s="1"/>
      <c r="T9" s="1"/>
      <c r="U9" s="1"/>
      <c r="V9" s="1"/>
    </row>
    <row r="10" spans="1:22" x14ac:dyDescent="0.25">
      <c r="A10" s="1"/>
      <c r="B10" s="243"/>
      <c r="C10" s="243" t="s">
        <v>5</v>
      </c>
      <c r="D10" s="243"/>
      <c r="E10" s="243"/>
      <c r="F10" s="1"/>
      <c r="G10" s="1"/>
      <c r="H10" s="1"/>
      <c r="I10" s="1"/>
      <c r="J10" s="1"/>
      <c r="K10" s="1"/>
      <c r="L10" s="1"/>
      <c r="M10" s="1"/>
      <c r="N10" s="1"/>
      <c r="O10" s="2">
        <f>K41+L41</f>
        <v>0</v>
      </c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269"/>
      <c r="C11" s="243" t="s">
        <v>6</v>
      </c>
      <c r="D11" s="243"/>
      <c r="E11" s="243"/>
      <c r="F11" s="1"/>
      <c r="G11" s="1"/>
      <c r="H11" s="1"/>
      <c r="I11" s="1"/>
      <c r="J11" s="1"/>
      <c r="K11" s="1"/>
      <c r="L11" s="1"/>
      <c r="M11" s="1"/>
      <c r="N11" s="1"/>
      <c r="O11" s="2">
        <f>K42+L42</f>
        <v>0</v>
      </c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243"/>
      <c r="C12" s="243"/>
      <c r="D12" s="243"/>
      <c r="E12" s="243"/>
      <c r="F12" s="1"/>
      <c r="G12" s="1"/>
      <c r="H12" s="1"/>
      <c r="I12" s="1"/>
      <c r="J12" s="1"/>
      <c r="K12" s="1"/>
      <c r="L12" s="1"/>
      <c r="M12" s="1"/>
      <c r="N12" s="1"/>
      <c r="O12" s="2">
        <f>K44+L44</f>
        <v>0</v>
      </c>
      <c r="P12" s="1"/>
      <c r="Q12" s="1"/>
      <c r="R12" s="1"/>
      <c r="S12" s="1"/>
      <c r="T12" s="1"/>
      <c r="U12" s="1"/>
      <c r="V12" s="1"/>
    </row>
    <row r="13" spans="1:22" ht="18.75" x14ac:dyDescent="0.3">
      <c r="A13" s="1" t="s">
        <v>7</v>
      </c>
      <c r="B13" s="8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1.25" customHeight="1" x14ac:dyDescent="0.25">
      <c r="A15" s="9"/>
      <c r="B15" s="345" t="s">
        <v>9</v>
      </c>
      <c r="C15" s="345"/>
      <c r="D15" s="346" t="s">
        <v>10</v>
      </c>
      <c r="E15" s="346"/>
      <c r="F15" s="346"/>
      <c r="G15" s="346"/>
      <c r="H15" s="346"/>
      <c r="I15" s="346"/>
      <c r="J15" s="346"/>
      <c r="K15" s="10" t="s">
        <v>69</v>
      </c>
      <c r="L15" s="9"/>
      <c r="M15" s="9"/>
      <c r="N15" s="9"/>
      <c r="O15" s="9"/>
      <c r="P15" s="9"/>
      <c r="Q15" s="9">
        <f>SUM(J35:L35)</f>
        <v>0</v>
      </c>
      <c r="R15" s="9"/>
      <c r="S15" s="9"/>
      <c r="T15" s="9"/>
      <c r="U15" s="9"/>
      <c r="V15" s="9"/>
    </row>
    <row r="16" spans="1:22" ht="45" customHeight="1" x14ac:dyDescent="0.25">
      <c r="A16" s="11"/>
      <c r="B16" s="12" t="s">
        <v>11</v>
      </c>
      <c r="C16" s="13" t="s">
        <v>12</v>
      </c>
      <c r="D16" s="14" t="s">
        <v>13</v>
      </c>
      <c r="E16" s="13" t="s">
        <v>14</v>
      </c>
      <c r="F16" s="13" t="s">
        <v>15</v>
      </c>
      <c r="G16" s="15" t="s">
        <v>16</v>
      </c>
      <c r="H16" s="13" t="s">
        <v>76</v>
      </c>
      <c r="I16" s="12" t="s">
        <v>46</v>
      </c>
      <c r="J16" s="12" t="s">
        <v>68</v>
      </c>
      <c r="K16" s="14" t="s">
        <v>17</v>
      </c>
      <c r="L16" s="11"/>
      <c r="M16" s="11"/>
      <c r="N16" s="11"/>
      <c r="O16" s="16"/>
      <c r="P16" s="11"/>
      <c r="Q16" s="11"/>
      <c r="R16" s="11"/>
      <c r="S16" s="11"/>
      <c r="T16" s="11"/>
      <c r="U16" s="11"/>
      <c r="V16" s="11"/>
    </row>
    <row r="17" spans="1:40" s="26" customFormat="1" ht="15.75" x14ac:dyDescent="0.25">
      <c r="A17" s="17"/>
      <c r="B17" s="18" t="s">
        <v>18</v>
      </c>
      <c r="C17" s="19" t="s">
        <v>18</v>
      </c>
      <c r="D17" s="20">
        <v>30</v>
      </c>
      <c r="E17" s="18">
        <v>2</v>
      </c>
      <c r="F17" s="21">
        <f>D17*E17</f>
        <v>60</v>
      </c>
      <c r="G17" s="22">
        <v>1</v>
      </c>
      <c r="H17" s="38">
        <f t="shared" ref="H17:H26" si="1">IF(G17="","",F17*1/G17)</f>
        <v>60</v>
      </c>
      <c r="I17" s="32">
        <v>30</v>
      </c>
      <c r="J17" s="23">
        <v>90</v>
      </c>
      <c r="K17" s="24">
        <f t="shared" ref="K17:K26" si="2">IF(C17="","",IF(OR(E17=1),D17,2*D17)*0.001)</f>
        <v>0.06</v>
      </c>
      <c r="L17" s="5"/>
      <c r="M17" s="5"/>
      <c r="N17" s="5"/>
      <c r="O17" s="25">
        <f t="shared" ref="O17:O20" si="3">SUM(J35:L35)</f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26" customFormat="1" ht="15.75" x14ac:dyDescent="0.25">
      <c r="A18" s="17"/>
      <c r="B18" s="27"/>
      <c r="C18" s="28"/>
      <c r="D18" s="29"/>
      <c r="E18" s="27"/>
      <c r="F18" s="21"/>
      <c r="G18" s="30"/>
      <c r="H18" s="38" t="str">
        <f t="shared" si="1"/>
        <v/>
      </c>
      <c r="I18" s="32"/>
      <c r="J18" s="23" t="str">
        <f t="shared" ref="J18:J26" si="4">IF(F18="","",H18-I18)</f>
        <v/>
      </c>
      <c r="K18" s="24" t="str">
        <f t="shared" si="2"/>
        <v/>
      </c>
      <c r="L18" s="5"/>
      <c r="M18" s="5"/>
      <c r="N18" s="5"/>
      <c r="O18" s="25">
        <f t="shared" si="3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26" customFormat="1" ht="15.75" x14ac:dyDescent="0.25">
      <c r="A19" s="17"/>
      <c r="B19" s="27"/>
      <c r="C19" s="28"/>
      <c r="D19" s="29"/>
      <c r="E19" s="27"/>
      <c r="F19" s="21"/>
      <c r="G19" s="30"/>
      <c r="H19" s="38" t="str">
        <f t="shared" si="1"/>
        <v/>
      </c>
      <c r="I19" s="32"/>
      <c r="J19" s="23" t="str">
        <f t="shared" si="4"/>
        <v/>
      </c>
      <c r="K19" s="24" t="str">
        <f t="shared" si="2"/>
        <v/>
      </c>
      <c r="L19" s="5"/>
      <c r="M19" s="5"/>
      <c r="N19" s="5"/>
      <c r="O19" s="25">
        <f t="shared" si="3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26" customFormat="1" ht="15.75" x14ac:dyDescent="0.25">
      <c r="A20" s="17"/>
      <c r="B20" s="27"/>
      <c r="C20" s="28"/>
      <c r="D20" s="34"/>
      <c r="E20" s="27"/>
      <c r="F20" s="21"/>
      <c r="G20" s="30"/>
      <c r="H20" s="38" t="str">
        <f t="shared" si="1"/>
        <v/>
      </c>
      <c r="I20" s="32"/>
      <c r="J20" s="23" t="str">
        <f t="shared" si="4"/>
        <v/>
      </c>
      <c r="K20" s="24" t="str">
        <f t="shared" si="2"/>
        <v/>
      </c>
      <c r="L20" s="5"/>
      <c r="M20" s="5"/>
      <c r="N20" s="5"/>
      <c r="O20" s="25">
        <f t="shared" si="3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26" customFormat="1" ht="15.75" x14ac:dyDescent="0.25">
      <c r="A21" s="17"/>
      <c r="B21" s="27"/>
      <c r="C21" s="28"/>
      <c r="D21" s="36"/>
      <c r="E21" s="27"/>
      <c r="F21" s="21"/>
      <c r="G21" s="30"/>
      <c r="H21" s="38" t="str">
        <f t="shared" si="1"/>
        <v/>
      </c>
      <c r="I21" s="32"/>
      <c r="J21" s="23" t="str">
        <f t="shared" si="4"/>
        <v/>
      </c>
      <c r="K21" s="24" t="str">
        <f t="shared" si="2"/>
        <v/>
      </c>
      <c r="L21" s="5"/>
      <c r="M21" s="5"/>
      <c r="N21" s="5"/>
      <c r="O21" s="25" t="e">
        <f>SUM(#REF!)</f>
        <v>#REF!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s="26" customFormat="1" ht="15.75" x14ac:dyDescent="0.25">
      <c r="A22" s="17"/>
      <c r="B22" s="27"/>
      <c r="C22" s="28"/>
      <c r="D22" s="37"/>
      <c r="E22" s="27"/>
      <c r="F22" s="21"/>
      <c r="G22" s="30"/>
      <c r="H22" s="38" t="str">
        <f t="shared" si="1"/>
        <v/>
      </c>
      <c r="I22" s="32"/>
      <c r="J22" s="23" t="str">
        <f t="shared" si="4"/>
        <v/>
      </c>
      <c r="K22" s="24" t="str">
        <f t="shared" si="2"/>
        <v/>
      </c>
      <c r="L22" s="5"/>
      <c r="M22" s="5"/>
      <c r="N22" s="5"/>
      <c r="O22" s="25" t="e">
        <f>SUM(#REF!)</f>
        <v>#REF!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s="26" customFormat="1" ht="15.75" x14ac:dyDescent="0.25">
      <c r="A23" s="17"/>
      <c r="B23" s="27"/>
      <c r="C23" s="28"/>
      <c r="D23" s="39"/>
      <c r="E23" s="27"/>
      <c r="F23" s="21"/>
      <c r="G23" s="30"/>
      <c r="H23" s="35" t="str">
        <f t="shared" si="1"/>
        <v/>
      </c>
      <c r="I23" s="32"/>
      <c r="J23" s="23" t="str">
        <f t="shared" si="4"/>
        <v/>
      </c>
      <c r="K23" s="24" t="str">
        <f t="shared" si="2"/>
        <v/>
      </c>
      <c r="L23" s="5"/>
      <c r="M23" s="5"/>
      <c r="N23" s="5"/>
      <c r="O23" s="25" t="e">
        <f>SUM(#REF!)</f>
        <v>#REF!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s="26" customFormat="1" ht="15.75" x14ac:dyDescent="0.25">
      <c r="A24" s="17"/>
      <c r="B24" s="27"/>
      <c r="C24" s="28"/>
      <c r="D24" s="37"/>
      <c r="E24" s="27"/>
      <c r="F24" s="21"/>
      <c r="G24" s="30"/>
      <c r="H24" s="33" t="str">
        <f t="shared" si="1"/>
        <v/>
      </c>
      <c r="I24" s="32"/>
      <c r="J24" s="23" t="str">
        <f t="shared" si="4"/>
        <v/>
      </c>
      <c r="K24" s="24" t="str">
        <f t="shared" si="2"/>
        <v/>
      </c>
      <c r="L24" s="5"/>
      <c r="M24" s="5"/>
      <c r="N24" s="5"/>
      <c r="O24" s="25">
        <f>SUM(J39:L39)</f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26" customFormat="1" ht="15.75" x14ac:dyDescent="0.25">
      <c r="A25" s="17"/>
      <c r="B25" s="27"/>
      <c r="C25" s="28"/>
      <c r="D25" s="39"/>
      <c r="E25" s="27"/>
      <c r="F25" s="21"/>
      <c r="G25" s="30"/>
      <c r="H25" s="38" t="str">
        <f t="shared" si="1"/>
        <v/>
      </c>
      <c r="I25" s="32"/>
      <c r="J25" s="23" t="str">
        <f t="shared" si="4"/>
        <v/>
      </c>
      <c r="K25" s="24" t="str">
        <f t="shared" si="2"/>
        <v/>
      </c>
      <c r="L25" s="5"/>
      <c r="M25" s="5"/>
      <c r="N25" s="5"/>
      <c r="O25" s="25">
        <f>SUM(J40:L40)</f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26" customFormat="1" ht="15.75" x14ac:dyDescent="0.25">
      <c r="A26" s="17"/>
      <c r="B26" s="27"/>
      <c r="C26" s="28"/>
      <c r="D26" s="40"/>
      <c r="E26" s="27"/>
      <c r="F26" s="21"/>
      <c r="G26" s="30"/>
      <c r="H26" s="31" t="str">
        <f t="shared" si="1"/>
        <v/>
      </c>
      <c r="I26" s="41"/>
      <c r="J26" s="23" t="str">
        <f t="shared" si="4"/>
        <v/>
      </c>
      <c r="K26" s="24" t="str">
        <f t="shared" si="2"/>
        <v/>
      </c>
      <c r="L26" s="5"/>
      <c r="M26" s="5"/>
      <c r="N26" s="5"/>
      <c r="O26" s="25">
        <f>SUM(J41:L41)</f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s="26" customFormat="1" ht="15.75" x14ac:dyDescent="0.25">
      <c r="A27" s="5"/>
      <c r="B27" s="42" t="s">
        <v>19</v>
      </c>
      <c r="C27" s="43"/>
      <c r="D27" s="44">
        <f>SUM(D17:D26)</f>
        <v>30</v>
      </c>
      <c r="E27" s="44"/>
      <c r="F27" s="44">
        <f>SUM(F17:F26)</f>
        <v>60</v>
      </c>
      <c r="G27" s="44"/>
      <c r="H27" s="44">
        <f>SUM(H17:H26)</f>
        <v>60</v>
      </c>
      <c r="I27" s="44">
        <f>SUM(I17:I26)</f>
        <v>30</v>
      </c>
      <c r="J27" s="44">
        <f>SUM(J17:J26)</f>
        <v>90</v>
      </c>
      <c r="K27" s="44">
        <f>SUM(K17:K26)</f>
        <v>0.06</v>
      </c>
      <c r="L27" s="5"/>
      <c r="M27" s="5"/>
      <c r="N27" s="5"/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4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40" ht="18.75" x14ac:dyDescent="0.3">
      <c r="A29" s="1"/>
      <c r="B29" s="8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40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</row>
    <row r="31" spans="1:40" ht="15.75" x14ac:dyDescent="0.25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</row>
    <row r="32" spans="1:40" s="26" customFormat="1" ht="15.75" customHeight="1" x14ac:dyDescent="0.25">
      <c r="A32" s="5"/>
      <c r="B32" s="46"/>
      <c r="C32" s="46"/>
      <c r="D32" s="347" t="s">
        <v>21</v>
      </c>
      <c r="E32" s="347"/>
      <c r="F32" s="347"/>
      <c r="G32" s="347"/>
      <c r="H32" s="348" t="s">
        <v>22</v>
      </c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26" customFormat="1" ht="63" customHeight="1" x14ac:dyDescent="0.25">
      <c r="A33" s="47"/>
      <c r="B33" s="337" t="s">
        <v>9</v>
      </c>
      <c r="C33" s="337"/>
      <c r="D33" s="48"/>
      <c r="E33" s="49" t="s">
        <v>23</v>
      </c>
      <c r="F33" s="48" t="s">
        <v>24</v>
      </c>
      <c r="G33" s="48" t="s">
        <v>25</v>
      </c>
      <c r="H33" s="50" t="s">
        <v>26</v>
      </c>
      <c r="I33" s="51" t="s">
        <v>109</v>
      </c>
      <c r="J33" s="338" t="s">
        <v>27</v>
      </c>
      <c r="K33" s="338"/>
      <c r="L33" s="338"/>
      <c r="M33" s="50" t="s">
        <v>28</v>
      </c>
      <c r="N33" s="50" t="s">
        <v>29</v>
      </c>
      <c r="O33" s="52" t="s">
        <v>30</v>
      </c>
      <c r="P33" s="338" t="s">
        <v>92</v>
      </c>
      <c r="Q33" s="338"/>
      <c r="R33" s="52" t="s">
        <v>93</v>
      </c>
      <c r="S33" s="339" t="s">
        <v>94</v>
      </c>
      <c r="T33" s="339"/>
      <c r="U33" s="52" t="s">
        <v>95</v>
      </c>
      <c r="V33" s="50" t="s">
        <v>110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26" customFormat="1" ht="45" x14ac:dyDescent="0.25">
      <c r="A34" s="53"/>
      <c r="B34" s="54" t="s">
        <v>11</v>
      </c>
      <c r="C34" s="55" t="s">
        <v>12</v>
      </c>
      <c r="D34" s="56"/>
      <c r="E34" s="57" t="s">
        <v>31</v>
      </c>
      <c r="F34" s="58" t="s">
        <v>31</v>
      </c>
      <c r="G34" s="59" t="s">
        <v>31</v>
      </c>
      <c r="H34" s="55" t="s">
        <v>32</v>
      </c>
      <c r="I34" s="56" t="s">
        <v>31</v>
      </c>
      <c r="J34" s="60" t="s">
        <v>49</v>
      </c>
      <c r="K34" s="60" t="s">
        <v>33</v>
      </c>
      <c r="L34" s="60" t="s">
        <v>34</v>
      </c>
      <c r="M34" s="57" t="s">
        <v>31</v>
      </c>
      <c r="N34" s="57" t="s">
        <v>31</v>
      </c>
      <c r="O34" s="57" t="s">
        <v>31</v>
      </c>
      <c r="P34" s="56" t="s">
        <v>31</v>
      </c>
      <c r="Q34" s="60" t="s">
        <v>35</v>
      </c>
      <c r="R34" s="56" t="s">
        <v>31</v>
      </c>
      <c r="S34" s="56" t="s">
        <v>31</v>
      </c>
      <c r="T34" s="60" t="s">
        <v>35</v>
      </c>
      <c r="U34" s="61" t="s">
        <v>31</v>
      </c>
      <c r="V34" s="61" t="s">
        <v>31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26" customFormat="1" ht="15.75" x14ac:dyDescent="0.25">
      <c r="A35" s="17"/>
      <c r="B35" s="62" t="str">
        <f t="shared" ref="B35:C38" si="5">IF(B17="","",B17)</f>
        <v>a</v>
      </c>
      <c r="C35" s="63" t="str">
        <f t="shared" si="5"/>
        <v>a</v>
      </c>
      <c r="D35" s="64"/>
      <c r="E35" s="65" t="s">
        <v>3</v>
      </c>
      <c r="F35" s="66" t="s">
        <v>3</v>
      </c>
      <c r="G35" s="67" t="s">
        <v>3</v>
      </c>
      <c r="H35" s="62" t="str">
        <f t="shared" ref="H35:H41" si="6">IF(C35="","","Oui")</f>
        <v>Oui</v>
      </c>
      <c r="I35" s="68" t="s">
        <v>3</v>
      </c>
      <c r="J35" s="69"/>
      <c r="K35" s="69"/>
      <c r="L35" s="69"/>
      <c r="M35" s="66" t="s">
        <v>3</v>
      </c>
      <c r="N35" s="65" t="s">
        <v>3</v>
      </c>
      <c r="O35" s="65" t="s">
        <v>3</v>
      </c>
      <c r="P35" s="68" t="s">
        <v>3</v>
      </c>
      <c r="Q35" s="70"/>
      <c r="R35" s="66" t="s">
        <v>3</v>
      </c>
      <c r="S35" s="66" t="s">
        <v>3</v>
      </c>
      <c r="T35" s="70"/>
      <c r="U35" s="66" t="s">
        <v>3</v>
      </c>
      <c r="V35" s="71" t="s">
        <v>3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26" customFormat="1" ht="15.75" x14ac:dyDescent="0.25">
      <c r="A36" s="17"/>
      <c r="B36" s="62" t="str">
        <f t="shared" si="5"/>
        <v/>
      </c>
      <c r="C36" s="63" t="str">
        <f t="shared" si="5"/>
        <v/>
      </c>
      <c r="D36" s="64"/>
      <c r="E36" s="65"/>
      <c r="F36" s="66"/>
      <c r="G36" s="67"/>
      <c r="H36" s="62" t="str">
        <f t="shared" si="6"/>
        <v/>
      </c>
      <c r="I36" s="68"/>
      <c r="J36" s="69"/>
      <c r="K36" s="69"/>
      <c r="L36" s="69"/>
      <c r="M36" s="66"/>
      <c r="N36" s="65"/>
      <c r="O36" s="68"/>
      <c r="P36" s="72"/>
      <c r="Q36" s="73"/>
      <c r="R36" s="74"/>
      <c r="S36" s="66"/>
      <c r="T36" s="75"/>
      <c r="U36" s="66"/>
      <c r="V36" s="71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26" customFormat="1" ht="15.75" x14ac:dyDescent="0.25">
      <c r="A37" s="17"/>
      <c r="B37" s="62" t="str">
        <f t="shared" si="5"/>
        <v/>
      </c>
      <c r="C37" s="63" t="str">
        <f t="shared" si="5"/>
        <v/>
      </c>
      <c r="D37" s="64"/>
      <c r="E37" s="65"/>
      <c r="F37" s="66"/>
      <c r="G37" s="67"/>
      <c r="H37" s="62" t="str">
        <f t="shared" si="6"/>
        <v/>
      </c>
      <c r="I37" s="68"/>
      <c r="J37" s="69"/>
      <c r="K37" s="69"/>
      <c r="L37" s="69"/>
      <c r="M37" s="68"/>
      <c r="N37" s="65"/>
      <c r="O37" s="68"/>
      <c r="P37" s="72"/>
      <c r="Q37" s="73"/>
      <c r="R37" s="74"/>
      <c r="S37" s="66"/>
      <c r="T37" s="70"/>
      <c r="U37" s="66"/>
      <c r="V37" s="7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26" customFormat="1" ht="15.75" x14ac:dyDescent="0.25">
      <c r="A38" s="17"/>
      <c r="B38" s="62" t="str">
        <f t="shared" si="5"/>
        <v/>
      </c>
      <c r="C38" s="63" t="str">
        <f t="shared" si="5"/>
        <v/>
      </c>
      <c r="D38" s="64"/>
      <c r="E38" s="65"/>
      <c r="F38" s="66"/>
      <c r="G38" s="67"/>
      <c r="H38" s="62" t="str">
        <f t="shared" si="6"/>
        <v/>
      </c>
      <c r="I38" s="68"/>
      <c r="J38" s="69"/>
      <c r="K38" s="69"/>
      <c r="L38" s="69"/>
      <c r="M38" s="68"/>
      <c r="N38" s="65"/>
      <c r="O38" s="68"/>
      <c r="P38" s="72"/>
      <c r="Q38" s="75"/>
      <c r="R38" s="74"/>
      <c r="S38" s="66"/>
      <c r="T38" s="75"/>
      <c r="U38" s="66"/>
      <c r="V38" s="71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26" customFormat="1" ht="15.75" x14ac:dyDescent="0.25">
      <c r="A39" s="17"/>
      <c r="B39" s="62" t="str">
        <f t="shared" ref="B39:C41" si="7">IF(B24="","",B24)</f>
        <v/>
      </c>
      <c r="C39" s="63" t="str">
        <f t="shared" si="7"/>
        <v/>
      </c>
      <c r="D39" s="77"/>
      <c r="E39" s="78"/>
      <c r="F39" s="80"/>
      <c r="G39" s="79"/>
      <c r="H39" s="62" t="str">
        <f t="shared" si="6"/>
        <v/>
      </c>
      <c r="I39" s="80"/>
      <c r="J39" s="82"/>
      <c r="K39" s="84"/>
      <c r="L39" s="85"/>
      <c r="M39" s="80"/>
      <c r="N39" s="80"/>
      <c r="O39" s="78"/>
      <c r="P39" s="86"/>
      <c r="Q39" s="87"/>
      <c r="R39" s="83"/>
      <c r="S39" s="80"/>
      <c r="T39" s="75"/>
      <c r="U39" s="80"/>
      <c r="V39" s="71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26" customFormat="1" ht="15.75" x14ac:dyDescent="0.25">
      <c r="A40" s="17"/>
      <c r="B40" s="62" t="str">
        <f t="shared" si="7"/>
        <v/>
      </c>
      <c r="C40" s="63" t="str">
        <f t="shared" si="7"/>
        <v/>
      </c>
      <c r="D40" s="77"/>
      <c r="E40" s="78"/>
      <c r="F40" s="80"/>
      <c r="G40" s="79"/>
      <c r="H40" s="62" t="str">
        <f t="shared" si="6"/>
        <v/>
      </c>
      <c r="I40" s="66"/>
      <c r="J40" s="81"/>
      <c r="K40" s="76"/>
      <c r="L40" s="76"/>
      <c r="M40" s="66"/>
      <c r="N40" s="66"/>
      <c r="O40" s="78"/>
      <c r="P40" s="83"/>
      <c r="Q40" s="87"/>
      <c r="R40" s="66"/>
      <c r="S40" s="66"/>
      <c r="T40" s="70"/>
      <c r="U40" s="66"/>
      <c r="V40" s="7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26" customFormat="1" ht="15.75" x14ac:dyDescent="0.25">
      <c r="A41" s="5"/>
      <c r="B41" s="88" t="str">
        <f t="shared" si="7"/>
        <v/>
      </c>
      <c r="C41" s="89" t="str">
        <f t="shared" si="7"/>
        <v/>
      </c>
      <c r="D41" s="90"/>
      <c r="E41" s="91"/>
      <c r="F41" s="92"/>
      <c r="G41" s="93"/>
      <c r="H41" s="62" t="str">
        <f t="shared" si="6"/>
        <v/>
      </c>
      <c r="I41" s="91"/>
      <c r="J41" s="94"/>
      <c r="K41" s="94"/>
      <c r="L41" s="94"/>
      <c r="M41" s="91"/>
      <c r="N41" s="92"/>
      <c r="O41" s="91"/>
      <c r="P41" s="91"/>
      <c r="Q41" s="70"/>
      <c r="R41" s="92"/>
      <c r="S41" s="91"/>
      <c r="T41" s="95"/>
      <c r="U41" s="91"/>
      <c r="V41" s="93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7"/>
      <c r="P42" s="1"/>
      <c r="Q42" s="96"/>
      <c r="R42" s="1"/>
      <c r="S42" s="1"/>
      <c r="T42" s="96"/>
      <c r="U42" s="1"/>
      <c r="V42" s="1"/>
      <c r="W42" s="5"/>
      <c r="X42" s="5"/>
      <c r="Y42" s="5"/>
    </row>
    <row r="43" spans="1:40" ht="18.75" x14ac:dyDescent="0.3">
      <c r="A43" s="1"/>
      <c r="B43" s="8" t="s">
        <v>36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</row>
    <row r="44" spans="1:40" ht="15.75" x14ac:dyDescent="0.25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</row>
    <row r="45" spans="1:40" s="26" customFormat="1" ht="15.75" customHeight="1" x14ac:dyDescent="0.25">
      <c r="A45" s="5"/>
      <c r="B45" s="5"/>
      <c r="C45" s="5"/>
      <c r="D45" s="349" t="s">
        <v>99</v>
      </c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26" customFormat="1" ht="51" customHeight="1" x14ac:dyDescent="0.25">
      <c r="A46" s="53"/>
      <c r="B46" s="341" t="s">
        <v>9</v>
      </c>
      <c r="C46" s="341"/>
      <c r="D46" s="342"/>
      <c r="E46" s="343" t="s">
        <v>37</v>
      </c>
      <c r="F46" s="343" t="s">
        <v>24</v>
      </c>
      <c r="G46" s="343" t="s">
        <v>25</v>
      </c>
      <c r="H46" s="342" t="s">
        <v>26</v>
      </c>
      <c r="I46" s="343" t="s">
        <v>50</v>
      </c>
      <c r="J46" s="343" t="s">
        <v>51</v>
      </c>
      <c r="K46" s="342" t="s">
        <v>52</v>
      </c>
      <c r="L46" s="343" t="s">
        <v>28</v>
      </c>
      <c r="M46" s="342" t="s">
        <v>29</v>
      </c>
      <c r="N46" s="342" t="s">
        <v>30</v>
      </c>
      <c r="O46" s="342" t="s">
        <v>92</v>
      </c>
      <c r="P46" s="342" t="s">
        <v>93</v>
      </c>
      <c r="Q46" s="342" t="s">
        <v>96</v>
      </c>
      <c r="R46" s="342" t="s">
        <v>95</v>
      </c>
      <c r="S46" s="342" t="s">
        <v>110</v>
      </c>
      <c r="T46" s="342" t="s">
        <v>109</v>
      </c>
      <c r="U46" s="342" t="s">
        <v>58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26" customFormat="1" ht="65.25" customHeight="1" x14ac:dyDescent="0.25">
      <c r="A47" s="97"/>
      <c r="B47" s="55" t="s">
        <v>11</v>
      </c>
      <c r="C47" s="55" t="s">
        <v>12</v>
      </c>
      <c r="D47" s="342"/>
      <c r="E47" s="343"/>
      <c r="F47" s="343"/>
      <c r="G47" s="343"/>
      <c r="H47" s="342"/>
      <c r="I47" s="343"/>
      <c r="J47" s="343"/>
      <c r="K47" s="342"/>
      <c r="L47" s="343"/>
      <c r="M47" s="342"/>
      <c r="N47" s="342"/>
      <c r="O47" s="342"/>
      <c r="P47" s="342"/>
      <c r="Q47" s="342"/>
      <c r="R47" s="342"/>
      <c r="S47" s="342"/>
      <c r="T47" s="342"/>
      <c r="U47" s="34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26" customFormat="1" ht="15.75" x14ac:dyDescent="0.25">
      <c r="A48" s="17"/>
      <c r="B48" s="98" t="str">
        <f t="shared" ref="B48:C56" si="8">IF(B17="","",B17)</f>
        <v>a</v>
      </c>
      <c r="C48" s="98" t="str">
        <f t="shared" si="8"/>
        <v>a</v>
      </c>
      <c r="D48" s="99"/>
      <c r="E48" s="100"/>
      <c r="F48" s="101"/>
      <c r="G48" s="102"/>
      <c r="H48" s="101"/>
      <c r="I48" s="100"/>
      <c r="J48" s="100"/>
      <c r="K48" s="100" t="str">
        <f>IF(D48="","",IF(N35="Non",0,IF(E17=1,D17*paill1r,D17*paill2r)))</f>
        <v/>
      </c>
      <c r="L48" s="101" t="str">
        <f>IF(D48="","",IF(O35="Non",0,IF(E17=1,D17*posepaill1r,D17*posepaill2r)))</f>
        <v/>
      </c>
      <c r="M48" s="101"/>
      <c r="N48" s="101"/>
      <c r="O48" s="103"/>
      <c r="P48" s="103"/>
      <c r="Q48" s="101"/>
      <c r="R48" s="102"/>
      <c r="S48" s="99"/>
      <c r="T48" s="104"/>
      <c r="U48" s="10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26" customFormat="1" ht="15.75" x14ac:dyDescent="0.25">
      <c r="A49" s="17"/>
      <c r="B49" s="98" t="str">
        <f t="shared" si="8"/>
        <v/>
      </c>
      <c r="C49" s="98" t="str">
        <f t="shared" si="8"/>
        <v/>
      </c>
      <c r="D49" s="99"/>
      <c r="E49" s="100"/>
      <c r="F49" s="101"/>
      <c r="G49" s="102"/>
      <c r="H49" s="101"/>
      <c r="I49" s="100"/>
      <c r="J49" s="100"/>
      <c r="K49" s="100"/>
      <c r="L49" s="101"/>
      <c r="M49" s="101"/>
      <c r="N49" s="101"/>
      <c r="O49" s="103"/>
      <c r="P49" s="100"/>
      <c r="Q49" s="101"/>
      <c r="R49" s="102"/>
      <c r="S49" s="99"/>
      <c r="T49" s="104"/>
      <c r="U49" s="10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26" customFormat="1" ht="15.75" x14ac:dyDescent="0.25">
      <c r="A50" s="17"/>
      <c r="B50" s="98" t="str">
        <f t="shared" si="8"/>
        <v/>
      </c>
      <c r="C50" s="98" t="str">
        <f t="shared" si="8"/>
        <v/>
      </c>
      <c r="D50" s="99"/>
      <c r="E50" s="100"/>
      <c r="F50" s="101"/>
      <c r="G50" s="102"/>
      <c r="H50" s="101"/>
      <c r="I50" s="100"/>
      <c r="J50" s="100"/>
      <c r="K50" s="100"/>
      <c r="L50" s="101"/>
      <c r="M50" s="101"/>
      <c r="N50" s="101"/>
      <c r="O50" s="100"/>
      <c r="P50" s="100"/>
      <c r="Q50" s="101"/>
      <c r="R50" s="102"/>
      <c r="S50" s="99"/>
      <c r="T50" s="104"/>
      <c r="U50" s="10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26" customFormat="1" ht="15.75" x14ac:dyDescent="0.25">
      <c r="A51" s="17"/>
      <c r="B51" s="98" t="str">
        <f t="shared" si="8"/>
        <v/>
      </c>
      <c r="C51" s="98" t="str">
        <f t="shared" si="8"/>
        <v/>
      </c>
      <c r="D51" s="99"/>
      <c r="E51" s="100"/>
      <c r="F51" s="101"/>
      <c r="G51" s="102"/>
      <c r="H51" s="101"/>
      <c r="I51" s="100"/>
      <c r="J51" s="100"/>
      <c r="K51" s="100"/>
      <c r="L51" s="101"/>
      <c r="M51" s="101"/>
      <c r="N51" s="101"/>
      <c r="O51" s="100"/>
      <c r="P51" s="100"/>
      <c r="Q51" s="101"/>
      <c r="R51" s="102"/>
      <c r="S51" s="99"/>
      <c r="T51" s="104"/>
      <c r="U51" s="10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26" customFormat="1" ht="15.75" x14ac:dyDescent="0.25">
      <c r="A52" s="17"/>
      <c r="B52" s="98" t="str">
        <f t="shared" si="8"/>
        <v/>
      </c>
      <c r="C52" s="98" t="str">
        <f t="shared" si="8"/>
        <v/>
      </c>
      <c r="D52" s="99"/>
      <c r="E52" s="100"/>
      <c r="F52" s="101"/>
      <c r="G52" s="102"/>
      <c r="H52" s="101"/>
      <c r="I52" s="100"/>
      <c r="J52" s="100"/>
      <c r="K52" s="100"/>
      <c r="L52" s="101"/>
      <c r="M52" s="101"/>
      <c r="N52" s="101"/>
      <c r="O52" s="100"/>
      <c r="P52" s="100"/>
      <c r="Q52" s="101"/>
      <c r="R52" s="102"/>
      <c r="S52" s="99"/>
      <c r="T52" s="104"/>
      <c r="U52" s="10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26" customFormat="1" ht="15.75" x14ac:dyDescent="0.25">
      <c r="A53" s="17"/>
      <c r="B53" s="98" t="str">
        <f t="shared" si="8"/>
        <v/>
      </c>
      <c r="C53" s="98" t="str">
        <f t="shared" si="8"/>
        <v/>
      </c>
      <c r="D53" s="99"/>
      <c r="E53" s="100"/>
      <c r="F53" s="101"/>
      <c r="G53" s="102"/>
      <c r="H53" s="101"/>
      <c r="I53" s="100"/>
      <c r="J53" s="100"/>
      <c r="K53" s="100"/>
      <c r="L53" s="101"/>
      <c r="M53" s="101"/>
      <c r="N53" s="101"/>
      <c r="O53" s="100"/>
      <c r="P53" s="100"/>
      <c r="Q53" s="101"/>
      <c r="R53" s="102"/>
      <c r="S53" s="99"/>
      <c r="T53" s="104"/>
      <c r="U53" s="10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26" customFormat="1" ht="15.75" x14ac:dyDescent="0.25">
      <c r="A54" s="17"/>
      <c r="B54" s="98" t="str">
        <f t="shared" si="8"/>
        <v/>
      </c>
      <c r="C54" s="98" t="str">
        <f t="shared" si="8"/>
        <v/>
      </c>
      <c r="D54" s="99"/>
      <c r="E54" s="100"/>
      <c r="F54" s="101"/>
      <c r="G54" s="102"/>
      <c r="H54" s="101"/>
      <c r="I54" s="100"/>
      <c r="J54" s="100"/>
      <c r="K54" s="100"/>
      <c r="L54" s="101"/>
      <c r="M54" s="101"/>
      <c r="N54" s="101"/>
      <c r="O54" s="100"/>
      <c r="P54" s="100"/>
      <c r="Q54" s="101"/>
      <c r="R54" s="102"/>
      <c r="S54" s="99"/>
      <c r="T54" s="104"/>
      <c r="U54" s="10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26" customFormat="1" ht="15.75" x14ac:dyDescent="0.25">
      <c r="A55" s="17"/>
      <c r="B55" s="98" t="str">
        <f t="shared" si="8"/>
        <v/>
      </c>
      <c r="C55" s="98" t="str">
        <f t="shared" si="8"/>
        <v/>
      </c>
      <c r="D55" s="99"/>
      <c r="E55" s="100"/>
      <c r="F55" s="101"/>
      <c r="G55" s="102"/>
      <c r="H55" s="101"/>
      <c r="I55" s="100"/>
      <c r="J55" s="100"/>
      <c r="K55" s="100"/>
      <c r="L55" s="101"/>
      <c r="M55" s="101"/>
      <c r="N55" s="101"/>
      <c r="O55" s="103"/>
      <c r="P55" s="103"/>
      <c r="Q55" s="101"/>
      <c r="R55" s="102"/>
      <c r="S55" s="99"/>
      <c r="T55" s="104"/>
      <c r="U55" s="10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26" customFormat="1" ht="15.75" x14ac:dyDescent="0.25">
      <c r="A56" s="17"/>
      <c r="B56" s="98" t="str">
        <f t="shared" si="8"/>
        <v/>
      </c>
      <c r="C56" s="98" t="str">
        <f t="shared" si="8"/>
        <v/>
      </c>
      <c r="D56" s="99"/>
      <c r="E56" s="100"/>
      <c r="F56" s="101"/>
      <c r="G56" s="102"/>
      <c r="H56" s="101"/>
      <c r="I56" s="100"/>
      <c r="J56" s="100"/>
      <c r="K56" s="100"/>
      <c r="L56" s="101"/>
      <c r="M56" s="101"/>
      <c r="N56" s="101"/>
      <c r="O56" s="103"/>
      <c r="P56" s="103"/>
      <c r="Q56" s="101"/>
      <c r="R56" s="105"/>
      <c r="S56" s="106"/>
      <c r="T56" s="104"/>
      <c r="U56" s="10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26" customFormat="1" ht="15.75" x14ac:dyDescent="0.25">
      <c r="A57" s="5"/>
      <c r="B57" s="107" t="s">
        <v>19</v>
      </c>
      <c r="C57" s="322">
        <f>SUM(D57:P57)</f>
        <v>0</v>
      </c>
      <c r="D57" s="108">
        <f t="shared" ref="D57:R57" si="9">SUM(D48:D56)</f>
        <v>0</v>
      </c>
      <c r="E57" s="108">
        <f t="shared" si="9"/>
        <v>0</v>
      </c>
      <c r="F57" s="108">
        <f t="shared" si="9"/>
        <v>0</v>
      </c>
      <c r="G57" s="108">
        <f t="shared" si="9"/>
        <v>0</v>
      </c>
      <c r="H57" s="108">
        <f t="shared" si="9"/>
        <v>0</v>
      </c>
      <c r="I57" s="108">
        <f t="shared" si="9"/>
        <v>0</v>
      </c>
      <c r="J57" s="108">
        <f t="shared" si="9"/>
        <v>0</v>
      </c>
      <c r="K57" s="108">
        <f t="shared" si="9"/>
        <v>0</v>
      </c>
      <c r="L57" s="108">
        <f t="shared" si="9"/>
        <v>0</v>
      </c>
      <c r="M57" s="108">
        <f t="shared" si="9"/>
        <v>0</v>
      </c>
      <c r="N57" s="108">
        <f t="shared" si="9"/>
        <v>0</v>
      </c>
      <c r="O57" s="108">
        <f t="shared" si="9"/>
        <v>0</v>
      </c>
      <c r="P57" s="108">
        <f t="shared" si="9"/>
        <v>0</v>
      </c>
      <c r="Q57" s="108">
        <f t="shared" si="9"/>
        <v>0</v>
      </c>
      <c r="R57" s="108">
        <f t="shared" si="9"/>
        <v>0</v>
      </c>
      <c r="S57" s="108"/>
      <c r="T57" s="109"/>
      <c r="U57" s="109">
        <f>SUM(D57:T57)</f>
        <v>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26" customFormat="1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26" customFormat="1" ht="15.75" x14ac:dyDescent="0.25">
      <c r="A59" s="5"/>
      <c r="B59" s="340" t="s">
        <v>59</v>
      </c>
      <c r="C59" s="340"/>
      <c r="D59" s="110">
        <f>SUM(D57:T57)</f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26" customFormat="1" ht="15.75" x14ac:dyDescent="0.25">
      <c r="A60" s="5"/>
      <c r="B60" s="168" t="s">
        <v>103</v>
      </c>
      <c r="C60" s="168"/>
      <c r="D60" s="15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26" customFormat="1" ht="15.75" x14ac:dyDescent="0.25">
      <c r="A61" s="5"/>
      <c r="B61" s="332" t="s">
        <v>104</v>
      </c>
      <c r="C61" s="333"/>
      <c r="D61" s="169">
        <f>0.8*D59</f>
        <v>0</v>
      </c>
      <c r="E61" s="5" t="s">
        <v>102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.75" x14ac:dyDescent="0.25">
      <c r="A62" s="1"/>
      <c r="B62" s="7"/>
      <c r="C62" s="7"/>
      <c r="D62" s="7"/>
      <c r="E62" s="7"/>
      <c r="F62" s="1"/>
      <c r="G62" s="1"/>
      <c r="H62" s="1"/>
      <c r="I62" s="1"/>
      <c r="J62" s="1"/>
      <c r="K62" s="1"/>
      <c r="L62" s="1"/>
      <c r="M62" s="111"/>
      <c r="N62" s="112"/>
      <c r="O62" s="334" t="s">
        <v>38</v>
      </c>
      <c r="P62" s="334"/>
      <c r="Q62" s="112"/>
      <c r="R62" s="113"/>
      <c r="S62" s="1"/>
      <c r="T62" s="1"/>
      <c r="U62" s="1"/>
      <c r="V62" s="1"/>
    </row>
    <row r="63" spans="1:40" x14ac:dyDescent="0.25">
      <c r="A63" s="1"/>
      <c r="B63" s="7"/>
      <c r="C63" s="7"/>
      <c r="D63" s="7"/>
      <c r="E63" s="7"/>
      <c r="F63" s="1"/>
      <c r="G63" s="1"/>
      <c r="H63" s="1"/>
      <c r="I63" s="1"/>
      <c r="J63" s="1"/>
      <c r="K63" s="1"/>
      <c r="L63" s="1"/>
      <c r="M63" s="114"/>
      <c r="N63" s="115"/>
      <c r="O63" s="115"/>
      <c r="P63" s="115"/>
      <c r="Q63" s="115"/>
      <c r="R63" s="116"/>
      <c r="S63" s="1"/>
      <c r="T63" s="1"/>
      <c r="U63" s="1"/>
      <c r="V63" s="1"/>
    </row>
    <row r="64" spans="1:4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14"/>
      <c r="N64" s="115"/>
      <c r="O64" s="115"/>
      <c r="P64" s="115"/>
      <c r="Q64" s="115"/>
      <c r="R64" s="116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14" t="s">
        <v>39</v>
      </c>
      <c r="N65" s="335"/>
      <c r="O65" s="335"/>
      <c r="P65" s="115" t="s">
        <v>40</v>
      </c>
      <c r="Q65" s="115"/>
      <c r="R65" s="116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14"/>
      <c r="N66" s="115"/>
      <c r="O66" s="115"/>
      <c r="P66" s="115"/>
      <c r="Q66" s="115"/>
      <c r="R66" s="116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36" t="s">
        <v>41</v>
      </c>
      <c r="N67" s="336"/>
      <c r="O67" s="115"/>
      <c r="P67" s="115"/>
      <c r="Q67" s="115"/>
      <c r="R67" s="116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4"/>
      <c r="N68" s="115"/>
      <c r="O68" s="115"/>
      <c r="P68" s="115"/>
      <c r="Q68" s="115"/>
      <c r="R68" s="116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17"/>
      <c r="N69" s="118"/>
      <c r="O69" s="118"/>
      <c r="P69" s="118"/>
      <c r="Q69" s="118"/>
      <c r="R69" s="119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7"/>
      <c r="M70" s="7"/>
      <c r="N70" s="7"/>
      <c r="O70" s="7"/>
      <c r="P70" s="7"/>
      <c r="Q70" s="7"/>
      <c r="R70" s="7"/>
      <c r="S70" s="7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7"/>
      <c r="M71" s="7"/>
      <c r="N71" s="7"/>
      <c r="O71" s="7"/>
      <c r="P71" s="7"/>
      <c r="Q71" s="7"/>
      <c r="R71" s="7"/>
      <c r="S71" s="7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7"/>
      <c r="M72" s="7"/>
      <c r="N72" s="7"/>
      <c r="O72" s="7"/>
      <c r="P72" s="7"/>
      <c r="Q72" s="7"/>
      <c r="R72" s="7"/>
      <c r="S72" s="7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7"/>
      <c r="M73" s="331"/>
      <c r="N73" s="331"/>
      <c r="O73" s="331"/>
      <c r="P73" s="331"/>
      <c r="Q73" s="331"/>
      <c r="R73" s="331"/>
      <c r="S73" s="7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"/>
      <c r="M74" s="7"/>
      <c r="N74" s="7"/>
      <c r="O74" s="7"/>
      <c r="P74" s="7"/>
      <c r="Q74" s="7"/>
      <c r="R74" s="7"/>
      <c r="S74" s="7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7"/>
      <c r="M75" s="7"/>
      <c r="N75" s="7"/>
      <c r="O75" s="7"/>
      <c r="P75" s="7"/>
      <c r="Q75" s="7"/>
      <c r="R75" s="7"/>
      <c r="S75" s="7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1" customFormat="1" x14ac:dyDescent="0.25"/>
    <row r="87" spans="1:22" s="1" customFormat="1" x14ac:dyDescent="0.25"/>
    <row r="88" spans="1:22" s="1" customFormat="1" x14ac:dyDescent="0.25"/>
    <row r="89" spans="1:22" s="1" customFormat="1" x14ac:dyDescent="0.25"/>
    <row r="90" spans="1:22" s="1" customFormat="1" x14ac:dyDescent="0.25"/>
    <row r="91" spans="1:22" s="1" customFormat="1" x14ac:dyDescent="0.25"/>
    <row r="92" spans="1:22" s="1" customFormat="1" x14ac:dyDescent="0.25"/>
    <row r="93" spans="1:22" s="1" customFormat="1" x14ac:dyDescent="0.25"/>
    <row r="94" spans="1:22" s="1" customFormat="1" x14ac:dyDescent="0.25"/>
    <row r="95" spans="1:22" s="1" customFormat="1" x14ac:dyDescent="0.25"/>
    <row r="96" spans="1:22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</sheetData>
  <mergeCells count="35">
    <mergeCell ref="U46:U47"/>
    <mergeCell ref="D45:U45"/>
    <mergeCell ref="O46:O47"/>
    <mergeCell ref="P46:P47"/>
    <mergeCell ref="Q46:Q47"/>
    <mergeCell ref="R46:R47"/>
    <mergeCell ref="S46:S47"/>
    <mergeCell ref="G46:G47"/>
    <mergeCell ref="H46:H47"/>
    <mergeCell ref="I46:I47"/>
    <mergeCell ref="J46:J47"/>
    <mergeCell ref="K46:K47"/>
    <mergeCell ref="L46:L47"/>
    <mergeCell ref="M46:M47"/>
    <mergeCell ref="N46:N47"/>
    <mergeCell ref="C8:F8"/>
    <mergeCell ref="B15:C15"/>
    <mergeCell ref="D15:J15"/>
    <mergeCell ref="D32:G32"/>
    <mergeCell ref="H32:V32"/>
    <mergeCell ref="B33:C33"/>
    <mergeCell ref="J33:L33"/>
    <mergeCell ref="P33:Q33"/>
    <mergeCell ref="S33:T33"/>
    <mergeCell ref="B59:C59"/>
    <mergeCell ref="B46:C46"/>
    <mergeCell ref="D46:D47"/>
    <mergeCell ref="E46:E47"/>
    <mergeCell ref="F46:F47"/>
    <mergeCell ref="T46:T47"/>
    <mergeCell ref="M73:R73"/>
    <mergeCell ref="B61:C61"/>
    <mergeCell ref="O62:P62"/>
    <mergeCell ref="N65:O65"/>
    <mergeCell ref="M67:N67"/>
  </mergeCells>
  <conditionalFormatting sqref="I18">
    <cfRule type="cellIs" dxfId="26" priority="4" operator="lessThan">
      <formula>$H$18*0.2</formula>
    </cfRule>
  </conditionalFormatting>
  <conditionalFormatting sqref="I19">
    <cfRule type="cellIs" dxfId="25" priority="5" operator="lessThan">
      <formula>$H$19*0.2</formula>
    </cfRule>
  </conditionalFormatting>
  <conditionalFormatting sqref="I20">
    <cfRule type="cellIs" dxfId="24" priority="6" operator="lessThan">
      <formula>$H$20*0.2</formula>
    </cfRule>
  </conditionalFormatting>
  <conditionalFormatting sqref="I21">
    <cfRule type="cellIs" dxfId="23" priority="7" operator="lessThan">
      <formula>$H$21*0.2</formula>
    </cfRule>
  </conditionalFormatting>
  <conditionalFormatting sqref="I22">
    <cfRule type="cellIs" dxfId="22" priority="8" operator="lessThan">
      <formula>$H$22*0.2</formula>
    </cfRule>
  </conditionalFormatting>
  <conditionalFormatting sqref="I23">
    <cfRule type="cellIs" dxfId="21" priority="9" operator="lessThan">
      <formula>$H$23*0.2</formula>
    </cfRule>
  </conditionalFormatting>
  <conditionalFormatting sqref="I24">
    <cfRule type="cellIs" dxfId="20" priority="10" operator="lessThan">
      <formula>$H$24*0.2</formula>
    </cfRule>
  </conditionalFormatting>
  <conditionalFormatting sqref="I25">
    <cfRule type="cellIs" dxfId="19" priority="11" operator="lessThan">
      <formula>$H$25*0.2</formula>
    </cfRule>
  </conditionalFormatting>
  <conditionalFormatting sqref="I26">
    <cfRule type="cellIs" dxfId="18" priority="12" operator="lessThan">
      <formula>$H$26*0.2</formula>
    </cfRule>
  </conditionalFormatting>
  <conditionalFormatting sqref="J38">
    <cfRule type="cellIs" dxfId="17" priority="13" operator="greaterThan">
      <formula>$H$20*0.75</formula>
    </cfRule>
  </conditionalFormatting>
  <conditionalFormatting sqref="J39">
    <cfRule type="cellIs" dxfId="16" priority="17" operator="greaterThan">
      <formula>$H$24*0.75</formula>
    </cfRule>
  </conditionalFormatting>
  <conditionalFormatting sqref="J40">
    <cfRule type="cellIs" dxfId="15" priority="18" operator="greaterThan">
      <formula>$H$25*0.75</formula>
    </cfRule>
  </conditionalFormatting>
  <conditionalFormatting sqref="J41">
    <cfRule type="cellIs" dxfId="14" priority="19" operator="greaterThan">
      <formula>$H$26*0.75</formula>
    </cfRule>
  </conditionalFormatting>
  <conditionalFormatting sqref="J35">
    <cfRule type="cellIs" dxfId="13" priority="20" operator="greaterThan">
      <formula>$H$17*0.75</formula>
    </cfRule>
  </conditionalFormatting>
  <conditionalFormatting sqref="J35:L35">
    <cfRule type="expression" dxfId="12" priority="21">
      <formula>$O$17&gt;$H$17</formula>
    </cfRule>
  </conditionalFormatting>
  <conditionalFormatting sqref="J36:L36">
    <cfRule type="expression" dxfId="11" priority="22">
      <formula>$O$18&gt;$H$18</formula>
    </cfRule>
  </conditionalFormatting>
  <conditionalFormatting sqref="J37:L37">
    <cfRule type="expression" dxfId="10" priority="23">
      <formula>$O$19&gt;$H$19</formula>
    </cfRule>
  </conditionalFormatting>
  <conditionalFormatting sqref="J38:L38">
    <cfRule type="expression" dxfId="9" priority="24">
      <formula>$O$20&gt;$H$20</formula>
    </cfRule>
  </conditionalFormatting>
  <conditionalFormatting sqref="J39:L39">
    <cfRule type="expression" dxfId="8" priority="28">
      <formula>$O$24&gt;$H$24</formula>
    </cfRule>
  </conditionalFormatting>
  <conditionalFormatting sqref="J40:L40">
    <cfRule type="expression" dxfId="7" priority="29">
      <formula>$O$25&gt;$H$25</formula>
    </cfRule>
  </conditionalFormatting>
  <conditionalFormatting sqref="J41:L41">
    <cfRule type="expression" dxfId="6" priority="30">
      <formula>$O$26&gt;$H$26</formula>
    </cfRule>
  </conditionalFormatting>
  <conditionalFormatting sqref="J36">
    <cfRule type="cellIs" dxfId="5" priority="31" operator="greaterThan">
      <formula>$H$18*0.75</formula>
    </cfRule>
    <cfRule type="expression" dxfId="4" priority="32">
      <formula>IF(J$36&gt;H$18*0.75,1,0)</formula>
    </cfRule>
  </conditionalFormatting>
  <conditionalFormatting sqref="J37">
    <cfRule type="cellIs" dxfId="3" priority="33" operator="greaterThan">
      <formula>$H$19*0.75</formula>
    </cfRule>
    <cfRule type="expression" dxfId="2" priority="34">
      <formula>IF(J$37&gt;H$19*0.75,1,0)</formula>
    </cfRule>
  </conditionalFormatting>
  <conditionalFormatting sqref="I17">
    <cfRule type="cellIs" dxfId="1" priority="1" operator="lessThan">
      <formula>$H$18*0.2</formula>
    </cfRule>
  </conditionalFormatting>
  <dataValidations count="4">
    <dataValidation type="list" operator="equal" allowBlank="1" showInputMessage="1" showErrorMessage="1" sqref="E17:E26">
      <formula1>$N$2:$N$4</formula1>
      <formula2>0</formula2>
    </dataValidation>
    <dataValidation type="list" operator="equal" allowBlank="1" showInputMessage="1" showErrorMessage="1" sqref="G18:G26">
      <formula1>$M$1:$M$4</formula1>
      <formula2>0</formula2>
    </dataValidation>
    <dataValidation type="list" operator="equal" allowBlank="1" showInputMessage="1" showErrorMessage="1" sqref="D35:G41 R35:S41 M35:P41 I35:I41 U35:V41">
      <formula1>$N$5:$N$6</formula1>
      <formula2>0</formula2>
    </dataValidation>
    <dataValidation type="list" operator="equal" allowBlank="1" showInputMessage="1" showErrorMessage="1" sqref="G17">
      <mc:AlternateContent xmlns:x12ac="http://schemas.microsoft.com/office/spreadsheetml/2011/1/ac" xmlns:mc="http://schemas.openxmlformats.org/markup-compatibility/2006">
        <mc:Choice Requires="x12ac">
          <x12ac:list>"0,8",1,"1,5"</x12ac:list>
        </mc:Choice>
        <mc:Fallback>
          <formula1>"0,8,1,1,5"</formula1>
        </mc:Fallback>
      </mc:AlternateContent>
    </dataValidation>
  </dataValidations>
  <pageMargins left="0.25" right="0.25" top="0.75" bottom="0.75" header="0.511811023622047" footer="0.511811023622047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9"/>
  <sheetViews>
    <sheetView zoomScale="80" zoomScaleNormal="80" workbookViewId="0">
      <selection activeCell="B18" sqref="B18"/>
    </sheetView>
  </sheetViews>
  <sheetFormatPr baseColWidth="10" defaultColWidth="10.7109375" defaultRowHeight="15" x14ac:dyDescent="0.25"/>
  <cols>
    <col min="1" max="1" width="2.5703125" customWidth="1"/>
    <col min="2" max="2" width="20" customWidth="1"/>
    <col min="3" max="3" width="14.7109375" customWidth="1"/>
    <col min="4" max="4" width="15" customWidth="1"/>
    <col min="5" max="7" width="16.5703125" customWidth="1"/>
    <col min="8" max="8" width="14.7109375" customWidth="1"/>
    <col min="9" max="10" width="16.5703125" customWidth="1"/>
    <col min="11" max="12" width="14.5703125" customWidth="1"/>
    <col min="13" max="16" width="16.5703125" customWidth="1"/>
    <col min="17" max="18" width="15.28515625" customWidth="1"/>
    <col min="19" max="22" width="16.5703125" customWidth="1"/>
    <col min="23" max="43" width="15" customWidth="1"/>
  </cols>
  <sheetData>
    <row r="1" spans="1:52" s="1" customFormat="1" x14ac:dyDescent="0.25"/>
    <row r="2" spans="1:52" s="1" customFormat="1" x14ac:dyDescent="0.25"/>
    <row r="3" spans="1:52" s="1" customFormat="1" x14ac:dyDescent="0.25">
      <c r="G3" s="3" t="s">
        <v>0</v>
      </c>
    </row>
    <row r="4" spans="1:52" s="1" customFormat="1" x14ac:dyDescent="0.25">
      <c r="G4" s="3" t="s">
        <v>105</v>
      </c>
    </row>
    <row r="5" spans="1:52" s="1" customFormat="1" x14ac:dyDescent="0.25">
      <c r="G5" s="4" t="s">
        <v>2</v>
      </c>
      <c r="K5" s="173"/>
      <c r="L5" s="173"/>
    </row>
    <row r="6" spans="1:52" ht="18.75" x14ac:dyDescent="0.3">
      <c r="A6" s="1"/>
      <c r="B6" s="1"/>
      <c r="C6" s="1"/>
      <c r="D6" s="1"/>
      <c r="E6" s="176" t="s">
        <v>75</v>
      </c>
      <c r="F6" s="175"/>
      <c r="G6" s="175"/>
      <c r="H6" s="175"/>
      <c r="I6" s="174"/>
      <c r="J6" s="17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"/>
      <c r="C7" s="121"/>
      <c r="D7" s="1"/>
      <c r="E7" s="1"/>
      <c r="F7" s="177" t="s">
        <v>53</v>
      </c>
      <c r="G7" s="158"/>
      <c r="H7" s="15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 t="s">
        <v>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5">
      <c r="A8" s="1"/>
      <c r="C8" s="121"/>
      <c r="D8" s="121"/>
      <c r="E8" s="1"/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 x14ac:dyDescent="0.25">
      <c r="A9" s="1"/>
      <c r="B9" s="172" t="s">
        <v>54</v>
      </c>
      <c r="C9" s="344"/>
      <c r="D9" s="344"/>
      <c r="E9" s="344"/>
      <c r="F9" s="34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>
        <f>I43+K43</f>
        <v>0</v>
      </c>
      <c r="T9" s="2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52" ht="15.75" x14ac:dyDescent="0.25">
      <c r="A10" s="1"/>
      <c r="B10" s="122" t="s">
        <v>42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x14ac:dyDescent="0.25">
      <c r="A11" s="1"/>
      <c r="B11" s="7"/>
      <c r="C11" s="7"/>
      <c r="D11" s="7"/>
      <c r="E11" s="7"/>
      <c r="F11" s="7"/>
      <c r="G11" s="357"/>
      <c r="H11" s="35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x14ac:dyDescent="0.25">
      <c r="A12" s="1"/>
      <c r="B12" s="266"/>
      <c r="C12" s="267"/>
      <c r="D12" s="7"/>
      <c r="E12" s="7"/>
      <c r="F12" s="7"/>
      <c r="G12" s="124"/>
      <c r="H12" s="12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x14ac:dyDescent="0.25">
      <c r="A13" s="1"/>
      <c r="B13" s="123"/>
      <c r="C13" s="123"/>
      <c r="D13" s="123"/>
      <c r="E13" s="123"/>
      <c r="F13" s="123"/>
      <c r="G13" s="124"/>
      <c r="H13" s="12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25">
      <c r="A14" s="1"/>
      <c r="B14" s="123"/>
      <c r="C14" s="123"/>
      <c r="D14" s="123"/>
      <c r="E14" s="123"/>
      <c r="F14" s="123"/>
      <c r="G14" s="124"/>
      <c r="H14" s="12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30" customHeight="1" x14ac:dyDescent="0.25">
      <c r="A15" s="125"/>
      <c r="B15" s="358" t="s">
        <v>9</v>
      </c>
      <c r="C15" s="358"/>
      <c r="D15" s="358"/>
      <c r="E15" s="358"/>
      <c r="F15" s="359"/>
      <c r="G15" s="234" t="s">
        <v>26</v>
      </c>
      <c r="H15" s="160" t="s">
        <v>28</v>
      </c>
      <c r="I15" s="363" t="s">
        <v>27</v>
      </c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235"/>
      <c r="U15" s="350" t="s">
        <v>43</v>
      </c>
      <c r="V15" s="350"/>
      <c r="W15" s="242" t="s">
        <v>19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38.25" x14ac:dyDescent="0.25">
      <c r="A16" s="11"/>
      <c r="B16" s="126" t="s">
        <v>11</v>
      </c>
      <c r="C16" s="126" t="s">
        <v>44</v>
      </c>
      <c r="D16" s="126" t="s">
        <v>45</v>
      </c>
      <c r="E16" s="126" t="s">
        <v>46</v>
      </c>
      <c r="F16" s="231" t="s">
        <v>47</v>
      </c>
      <c r="G16" s="228" t="s">
        <v>78</v>
      </c>
      <c r="H16" s="228" t="s">
        <v>78</v>
      </c>
      <c r="I16" s="227" t="s">
        <v>84</v>
      </c>
      <c r="J16" s="127" t="s">
        <v>89</v>
      </c>
      <c r="K16" s="128" t="s">
        <v>85</v>
      </c>
      <c r="L16" s="127" t="s">
        <v>89</v>
      </c>
      <c r="M16" s="129" t="s">
        <v>86</v>
      </c>
      <c r="N16" s="127" t="s">
        <v>89</v>
      </c>
      <c r="O16" s="129" t="s">
        <v>87</v>
      </c>
      <c r="P16" s="127" t="s">
        <v>89</v>
      </c>
      <c r="Q16" s="130" t="s">
        <v>88</v>
      </c>
      <c r="R16" s="127" t="s">
        <v>89</v>
      </c>
      <c r="S16" s="127" t="s">
        <v>114</v>
      </c>
      <c r="T16" s="127" t="s">
        <v>89</v>
      </c>
      <c r="U16" s="126" t="s">
        <v>80</v>
      </c>
      <c r="V16" s="128" t="s">
        <v>79</v>
      </c>
      <c r="W16" s="222" t="s">
        <v>78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25">
      <c r="A17" s="131"/>
      <c r="B17" s="132"/>
      <c r="C17" s="6"/>
      <c r="D17" s="132"/>
      <c r="E17" s="6"/>
      <c r="F17" s="232" t="str">
        <f>IF(B17="","",E17/C17)</f>
        <v/>
      </c>
      <c r="G17" s="229"/>
      <c r="H17" s="229"/>
      <c r="I17" s="134"/>
      <c r="J17" s="134"/>
      <c r="K17" s="134"/>
      <c r="L17" s="134"/>
      <c r="M17" s="134"/>
      <c r="N17" s="134"/>
      <c r="O17" s="134"/>
      <c r="P17" s="134"/>
      <c r="Q17" s="135"/>
      <c r="R17" s="219"/>
      <c r="S17" s="136"/>
      <c r="T17" s="225"/>
      <c r="U17" s="155"/>
      <c r="V17" s="236"/>
      <c r="W17" s="221">
        <f t="shared" ref="W17:W22" si="0">SUM(G17+H17+J17+L17+N17+P17+R17+T17+U17+V17)</f>
        <v>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131"/>
      <c r="B18" s="138"/>
      <c r="C18" s="138"/>
      <c r="D18" s="138"/>
      <c r="E18" s="138"/>
      <c r="F18" s="232" t="str">
        <f t="shared" ref="F18:F22" si="1">IF(B18="","",E18/C18)</f>
        <v/>
      </c>
      <c r="G18" s="229"/>
      <c r="H18" s="229"/>
      <c r="I18" s="134"/>
      <c r="J18" s="134"/>
      <c r="K18" s="134"/>
      <c r="L18" s="134"/>
      <c r="M18" s="134"/>
      <c r="N18" s="134"/>
      <c r="O18" s="134"/>
      <c r="P18" s="134"/>
      <c r="Q18" s="135"/>
      <c r="R18" s="219"/>
      <c r="S18" s="136"/>
      <c r="T18" s="225"/>
      <c r="U18" s="155"/>
      <c r="V18" s="236"/>
      <c r="W18" s="221">
        <f t="shared" si="0"/>
        <v>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131"/>
      <c r="B19" s="132"/>
      <c r="C19" s="6"/>
      <c r="D19" s="132"/>
      <c r="E19" s="6"/>
      <c r="F19" s="232" t="str">
        <f t="shared" si="1"/>
        <v/>
      </c>
      <c r="G19" s="229"/>
      <c r="H19" s="229"/>
      <c r="I19" s="134"/>
      <c r="J19" s="134"/>
      <c r="K19" s="134"/>
      <c r="L19" s="134"/>
      <c r="M19" s="134"/>
      <c r="N19" s="134"/>
      <c r="O19" s="134"/>
      <c r="P19" s="134"/>
      <c r="Q19" s="135"/>
      <c r="R19" s="219"/>
      <c r="S19" s="136"/>
      <c r="T19" s="225"/>
      <c r="U19" s="155"/>
      <c r="V19" s="237"/>
      <c r="W19" s="221">
        <f t="shared" si="0"/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31"/>
      <c r="B20" s="132"/>
      <c r="C20" s="6"/>
      <c r="D20" s="132"/>
      <c r="E20" s="6"/>
      <c r="F20" s="232" t="str">
        <f t="shared" si="1"/>
        <v/>
      </c>
      <c r="G20" s="229"/>
      <c r="H20" s="229"/>
      <c r="I20" s="134"/>
      <c r="J20" s="134"/>
      <c r="K20" s="134"/>
      <c r="L20" s="134"/>
      <c r="M20" s="134"/>
      <c r="N20" s="134"/>
      <c r="O20" s="134"/>
      <c r="P20" s="134"/>
      <c r="Q20" s="135"/>
      <c r="R20" s="219"/>
      <c r="S20" s="136"/>
      <c r="T20" s="225"/>
      <c r="U20" s="238"/>
      <c r="V20" s="239"/>
      <c r="W20" s="221">
        <f t="shared" si="0"/>
        <v>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x14ac:dyDescent="0.25">
      <c r="A21" s="131"/>
      <c r="B21" s="132"/>
      <c r="C21" s="6"/>
      <c r="D21" s="132"/>
      <c r="E21" s="6"/>
      <c r="F21" s="232" t="str">
        <f t="shared" si="1"/>
        <v/>
      </c>
      <c r="G21" s="229"/>
      <c r="H21" s="229"/>
      <c r="I21" s="134"/>
      <c r="J21" s="134"/>
      <c r="K21" s="134"/>
      <c r="L21" s="134"/>
      <c r="M21" s="134"/>
      <c r="N21" s="134"/>
      <c r="O21" s="134"/>
      <c r="P21" s="134"/>
      <c r="Q21" s="135"/>
      <c r="R21" s="219"/>
      <c r="S21" s="136"/>
      <c r="T21" s="225"/>
      <c r="U21" s="240"/>
      <c r="V21" s="241"/>
      <c r="W21" s="221">
        <f t="shared" si="0"/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5">
      <c r="A22" s="1"/>
      <c r="B22" s="139"/>
      <c r="C22" s="140"/>
      <c r="D22" s="141"/>
      <c r="E22" s="140"/>
      <c r="F22" s="232" t="str">
        <f t="shared" si="1"/>
        <v/>
      </c>
      <c r="G22" s="229"/>
      <c r="H22" s="229"/>
      <c r="I22" s="142"/>
      <c r="J22" s="142"/>
      <c r="K22" s="142"/>
      <c r="L22" s="142"/>
      <c r="M22" s="142"/>
      <c r="N22" s="142"/>
      <c r="O22" s="142"/>
      <c r="P22" s="142"/>
      <c r="Q22" s="143"/>
      <c r="R22" s="220"/>
      <c r="S22" s="144"/>
      <c r="T22" s="226"/>
      <c r="U22" s="223"/>
      <c r="V22" s="224"/>
      <c r="W22" s="221">
        <f t="shared" si="0"/>
        <v>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5">
      <c r="A23" s="1"/>
      <c r="B23" s="145" t="s">
        <v>19</v>
      </c>
      <c r="C23" s="146"/>
      <c r="D23" s="146"/>
      <c r="E23" s="146"/>
      <c r="F23" s="233"/>
      <c r="G23" s="230">
        <f>SUM(G17:G22)</f>
        <v>0</v>
      </c>
      <c r="H23" s="230">
        <f>SUM(H17:H22)</f>
        <v>0</v>
      </c>
      <c r="I23" s="230"/>
      <c r="J23" s="230">
        <f t="shared" ref="J23:V23" si="2">SUM(J17:J22)</f>
        <v>0</v>
      </c>
      <c r="K23" s="230"/>
      <c r="L23" s="230">
        <f t="shared" si="2"/>
        <v>0</v>
      </c>
      <c r="M23" s="230"/>
      <c r="N23" s="230">
        <f t="shared" si="2"/>
        <v>0</v>
      </c>
      <c r="O23" s="230"/>
      <c r="P23" s="230">
        <f t="shared" si="2"/>
        <v>0</v>
      </c>
      <c r="Q23" s="230"/>
      <c r="R23" s="230">
        <f t="shared" si="2"/>
        <v>0</v>
      </c>
      <c r="S23" s="230"/>
      <c r="T23" s="230">
        <f t="shared" si="2"/>
        <v>0</v>
      </c>
      <c r="U23" s="230">
        <f t="shared" si="2"/>
        <v>0</v>
      </c>
      <c r="V23" s="230">
        <f t="shared" si="2"/>
        <v>0</v>
      </c>
      <c r="W23" s="221">
        <f>SUM(G23+H23+J23+L23+N23+P23+R23+T23+U23+V23)</f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 customHeight="1" x14ac:dyDescent="0.25">
      <c r="B25" s="355" t="s">
        <v>48</v>
      </c>
      <c r="C25" s="356"/>
      <c r="D25" s="356"/>
      <c r="E25" s="356"/>
      <c r="F25" s="356"/>
      <c r="G25" s="356"/>
      <c r="H25" s="356"/>
      <c r="I25" s="326" t="s">
        <v>19</v>
      </c>
      <c r="J25" s="327"/>
      <c r="K25" s="327"/>
      <c r="L25" s="327"/>
      <c r="M25" s="327"/>
      <c r="N25" s="327"/>
      <c r="O25" s="327"/>
      <c r="P25" s="327"/>
      <c r="Q25" s="328"/>
      <c r="R25" s="328"/>
      <c r="S25" s="329"/>
      <c r="T25" s="330"/>
      <c r="U25" s="351"/>
      <c r="V25" s="352"/>
      <c r="W25" s="305"/>
      <c r="X25" s="305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73.5" customHeight="1" x14ac:dyDescent="0.25">
      <c r="A26" s="151"/>
      <c r="B26" s="129" t="s">
        <v>98</v>
      </c>
      <c r="C26" s="129" t="s">
        <v>97</v>
      </c>
      <c r="D26" s="127" t="s">
        <v>112</v>
      </c>
      <c r="E26" s="127" t="s">
        <v>111</v>
      </c>
      <c r="F26" s="127" t="s">
        <v>83</v>
      </c>
      <c r="G26" s="127" t="s">
        <v>81</v>
      </c>
      <c r="H26" s="127" t="s">
        <v>82</v>
      </c>
      <c r="I26" s="127" t="s">
        <v>58</v>
      </c>
      <c r="J26" s="261"/>
      <c r="K26" s="261"/>
      <c r="L26" s="261"/>
      <c r="M26" s="261"/>
      <c r="N26" s="261"/>
      <c r="O26" s="258"/>
      <c r="P26" s="244"/>
      <c r="Q26" s="245"/>
      <c r="R26" s="245"/>
      <c r="S26" s="244"/>
      <c r="T26" s="244"/>
      <c r="U26" s="244"/>
      <c r="V26" s="244"/>
      <c r="W26" s="24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5">
      <c r="A27" s="131"/>
      <c r="B27" s="137"/>
      <c r="C27" s="137"/>
      <c r="D27" s="250"/>
      <c r="E27" s="251"/>
      <c r="F27" s="133"/>
      <c r="G27" s="133"/>
      <c r="H27" s="133"/>
      <c r="I27" s="156">
        <f t="shared" ref="I27:I33" si="3">SUM(B27:H27)</f>
        <v>0</v>
      </c>
      <c r="J27" s="262"/>
      <c r="K27" s="263"/>
      <c r="L27" s="263"/>
      <c r="M27" s="262"/>
      <c r="N27" s="262"/>
      <c r="O27" s="259"/>
      <c r="P27" s="246"/>
      <c r="Q27" s="247"/>
      <c r="R27" s="247"/>
      <c r="S27" s="248"/>
      <c r="T27" s="248"/>
      <c r="U27" s="247"/>
      <c r="V27" s="247"/>
      <c r="W27" s="24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5">
      <c r="A28" s="131"/>
      <c r="B28" s="137"/>
      <c r="C28" s="251"/>
      <c r="D28" s="133"/>
      <c r="E28" s="251">
        <v>300</v>
      </c>
      <c r="F28" s="133"/>
      <c r="G28" s="133"/>
      <c r="H28" s="133"/>
      <c r="I28" s="156">
        <f t="shared" si="3"/>
        <v>300</v>
      </c>
      <c r="J28" s="262"/>
      <c r="K28" s="263"/>
      <c r="L28" s="263"/>
      <c r="M28" s="262"/>
      <c r="N28" s="262"/>
      <c r="O28" s="259"/>
      <c r="P28" s="246"/>
      <c r="Q28" s="247"/>
      <c r="R28" s="247"/>
      <c r="S28" s="248"/>
      <c r="T28" s="248"/>
      <c r="U28" s="247"/>
      <c r="V28" s="247"/>
      <c r="W28" s="24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5">
      <c r="A29" s="131"/>
      <c r="B29" s="137"/>
      <c r="C29" s="251"/>
      <c r="D29" s="133"/>
      <c r="E29" s="251"/>
      <c r="F29" s="133"/>
      <c r="G29" s="133"/>
      <c r="H29" s="133"/>
      <c r="I29" s="156">
        <f t="shared" si="3"/>
        <v>0</v>
      </c>
      <c r="J29" s="262"/>
      <c r="K29" s="263"/>
      <c r="L29" s="263"/>
      <c r="M29" s="262"/>
      <c r="N29" s="262"/>
      <c r="O29" s="259"/>
      <c r="P29" s="246"/>
      <c r="Q29" s="247"/>
      <c r="R29" s="247"/>
      <c r="S29" s="248"/>
      <c r="T29" s="248"/>
      <c r="U29" s="247"/>
      <c r="V29" s="247"/>
      <c r="W29" s="24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5">
      <c r="A30" s="131"/>
      <c r="B30" s="137"/>
      <c r="C30" s="251"/>
      <c r="D30" s="133"/>
      <c r="E30" s="251">
        <v>600</v>
      </c>
      <c r="F30" s="133"/>
      <c r="G30" s="133"/>
      <c r="H30" s="133"/>
      <c r="I30" s="156">
        <f t="shared" si="3"/>
        <v>600</v>
      </c>
      <c r="J30" s="262"/>
      <c r="K30" s="263"/>
      <c r="L30" s="263"/>
      <c r="M30" s="262"/>
      <c r="N30" s="262"/>
      <c r="O30" s="259"/>
      <c r="P30" s="246"/>
      <c r="Q30" s="247"/>
      <c r="R30" s="247"/>
      <c r="S30" s="248"/>
      <c r="T30" s="248"/>
      <c r="U30" s="247"/>
      <c r="V30" s="247"/>
      <c r="W30" s="24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5">
      <c r="A31" s="131"/>
      <c r="B31" s="137"/>
      <c r="C31" s="251"/>
      <c r="D31" s="133"/>
      <c r="E31" s="251"/>
      <c r="F31" s="133"/>
      <c r="G31" s="133"/>
      <c r="H31" s="133"/>
      <c r="I31" s="156">
        <f t="shared" si="3"/>
        <v>0</v>
      </c>
      <c r="J31" s="262"/>
      <c r="K31" s="270"/>
      <c r="L31" s="263"/>
      <c r="M31" s="262"/>
      <c r="N31" s="262"/>
      <c r="O31" s="259"/>
      <c r="P31" s="246"/>
      <c r="Q31" s="247"/>
      <c r="R31" s="247"/>
      <c r="S31" s="248"/>
      <c r="T31" s="248"/>
      <c r="U31" s="247"/>
      <c r="V31" s="247"/>
      <c r="W31" s="24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5">
      <c r="A32" s="131"/>
      <c r="B32" s="137"/>
      <c r="C32" s="252"/>
      <c r="D32" s="133"/>
      <c r="E32" s="252"/>
      <c r="F32" s="133"/>
      <c r="G32" s="133"/>
      <c r="H32" s="133"/>
      <c r="I32" s="156">
        <f t="shared" si="3"/>
        <v>0</v>
      </c>
      <c r="J32" s="262"/>
      <c r="K32" s="263"/>
      <c r="L32" s="263"/>
      <c r="M32" s="262"/>
      <c r="N32" s="262"/>
      <c r="O32" s="259"/>
      <c r="P32" s="246"/>
      <c r="Q32" s="247"/>
      <c r="R32" s="247"/>
      <c r="S32" s="248"/>
      <c r="T32" s="248"/>
      <c r="U32" s="247"/>
      <c r="V32" s="247"/>
      <c r="W32" s="24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5">
      <c r="A33" s="1"/>
      <c r="B33" s="149">
        <f ca="1">SUM(B33:H33)</f>
        <v>0</v>
      </c>
      <c r="C33" s="150">
        <f>SUM(C27:C32)</f>
        <v>0</v>
      </c>
      <c r="D33" s="147"/>
      <c r="E33" s="148">
        <f>SUM(E27:E32)</f>
        <v>900</v>
      </c>
      <c r="F33" s="147"/>
      <c r="G33" s="149"/>
      <c r="H33" s="147"/>
      <c r="I33" s="156">
        <f t="shared" ca="1" si="3"/>
        <v>600</v>
      </c>
      <c r="J33" s="264"/>
      <c r="K33" s="264"/>
      <c r="L33" s="264"/>
      <c r="M33" s="264"/>
      <c r="N33" s="264"/>
      <c r="O33" s="260"/>
      <c r="P33" s="249"/>
      <c r="Q33" s="249"/>
      <c r="R33" s="249"/>
      <c r="S33" s="249"/>
      <c r="T33" s="249"/>
      <c r="U33" s="249"/>
      <c r="V33" s="249"/>
      <c r="W33" s="24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5">
      <c r="A34" s="1"/>
      <c r="B34" s="152"/>
      <c r="C34" s="153"/>
      <c r="D34" s="1"/>
      <c r="E34" s="1"/>
      <c r="F34" s="1"/>
      <c r="G34" s="1"/>
      <c r="H34" s="1"/>
      <c r="I34" s="1"/>
      <c r="J34" s="166"/>
      <c r="K34" s="166"/>
      <c r="L34" s="166"/>
      <c r="M34" s="166"/>
      <c r="N34" s="166"/>
      <c r="O34" s="167"/>
      <c r="P34" s="243"/>
      <c r="Q34" s="243"/>
      <c r="R34" s="243"/>
      <c r="S34" s="243"/>
      <c r="T34" s="243"/>
      <c r="U34" s="243"/>
      <c r="V34" s="243"/>
      <c r="W34" s="24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x14ac:dyDescent="0.25">
      <c r="A35" s="1"/>
      <c r="B35" s="354" t="s">
        <v>59</v>
      </c>
      <c r="C35" s="354"/>
      <c r="D35" s="110">
        <f ca="1">SUM(I23:W33)</f>
        <v>0</v>
      </c>
      <c r="E35" s="1"/>
      <c r="F35" s="1"/>
      <c r="G35" s="1"/>
      <c r="H35" s="1"/>
      <c r="I35" s="1"/>
      <c r="J35" s="167"/>
      <c r="K35" s="167"/>
      <c r="L35" s="167"/>
      <c r="M35" s="167"/>
      <c r="N35" s="167"/>
      <c r="O35" s="16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0" customHeight="1" x14ac:dyDescent="0.25">
      <c r="A36" s="1"/>
      <c r="B36" s="366" t="s">
        <v>108</v>
      </c>
      <c r="C36" s="367"/>
      <c r="D36" s="325"/>
      <c r="E36" s="1"/>
      <c r="F36" s="285"/>
      <c r="G36" s="286"/>
      <c r="H36" s="353" t="s">
        <v>38</v>
      </c>
      <c r="I36" s="353"/>
      <c r="J36" s="287"/>
      <c r="K36" s="288"/>
      <c r="L36" s="272"/>
      <c r="M36" s="271"/>
      <c r="N36" s="265"/>
      <c r="O36" s="265"/>
      <c r="P36" s="1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6.75" customHeight="1" x14ac:dyDescent="0.25">
      <c r="A37" s="1"/>
      <c r="B37" s="364" t="s">
        <v>107</v>
      </c>
      <c r="C37" s="365"/>
      <c r="D37" s="110">
        <f ca="1">0.8*D35</f>
        <v>0</v>
      </c>
      <c r="E37" s="1" t="s">
        <v>102</v>
      </c>
      <c r="F37" s="289"/>
      <c r="G37" s="273"/>
      <c r="H37" s="274"/>
      <c r="I37" s="274"/>
      <c r="J37" s="274"/>
      <c r="K37" s="290"/>
      <c r="L37" s="274"/>
      <c r="M37" s="275"/>
      <c r="N37" s="115"/>
      <c r="O37" s="115"/>
      <c r="P37" s="1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5">
      <c r="A38" s="1"/>
      <c r="B38" s="1"/>
      <c r="C38" s="1"/>
      <c r="D38" s="1"/>
      <c r="E38" s="1"/>
      <c r="F38" s="289"/>
      <c r="G38" s="273"/>
      <c r="H38" s="274"/>
      <c r="I38" s="274"/>
      <c r="J38" s="274"/>
      <c r="K38" s="290"/>
      <c r="L38" s="274"/>
      <c r="M38" s="275"/>
      <c r="N38" s="115"/>
      <c r="O38" s="115"/>
      <c r="P38" s="11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1"/>
      <c r="B39" s="323"/>
      <c r="C39" s="324"/>
      <c r="D39" s="7"/>
      <c r="E39" s="1"/>
      <c r="F39" s="289"/>
      <c r="G39" s="273" t="s">
        <v>39</v>
      </c>
      <c r="H39" s="276"/>
      <c r="I39" s="274" t="s">
        <v>40</v>
      </c>
      <c r="J39" s="274"/>
      <c r="K39" s="290"/>
      <c r="L39" s="274"/>
      <c r="M39" s="275"/>
      <c r="N39" s="115"/>
      <c r="O39" s="115"/>
      <c r="P39" s="11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5">
      <c r="A40" s="1"/>
      <c r="B40" s="7"/>
      <c r="C40" s="7"/>
      <c r="D40" s="7"/>
      <c r="E40" s="1"/>
      <c r="F40" s="289"/>
      <c r="G40" s="273"/>
      <c r="H40" s="274"/>
      <c r="I40" s="274"/>
      <c r="J40" s="274"/>
      <c r="K40" s="290"/>
      <c r="L40" s="274"/>
      <c r="M40" s="275"/>
      <c r="N40" s="115"/>
      <c r="O40" s="115"/>
      <c r="P40" s="1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5">
      <c r="A41" s="1"/>
      <c r="B41" s="1"/>
      <c r="C41" s="1"/>
      <c r="D41" s="1"/>
      <c r="E41" s="1"/>
      <c r="F41" s="289"/>
      <c r="G41" s="277" t="s">
        <v>41</v>
      </c>
      <c r="H41" s="274"/>
      <c r="I41" s="274"/>
      <c r="J41" s="274"/>
      <c r="K41" s="290"/>
      <c r="L41" s="274"/>
      <c r="M41" s="275"/>
      <c r="N41" s="115"/>
      <c r="O41" s="115"/>
      <c r="P41" s="11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5">
      <c r="A42" s="1"/>
      <c r="B42" s="1"/>
      <c r="C42" s="1"/>
      <c r="D42" s="1"/>
      <c r="E42" s="1"/>
      <c r="F42" s="289"/>
      <c r="G42" s="273"/>
      <c r="H42" s="274"/>
      <c r="I42" s="274"/>
      <c r="J42" s="274"/>
      <c r="K42" s="290"/>
      <c r="L42" s="274"/>
      <c r="M42" s="275"/>
      <c r="N42" s="115"/>
      <c r="O42" s="115"/>
      <c r="P42" s="1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5">
      <c r="A43" s="1"/>
      <c r="B43" s="1"/>
      <c r="C43" s="1"/>
      <c r="D43" s="1"/>
      <c r="E43" s="1"/>
      <c r="F43" s="289"/>
      <c r="G43" s="273"/>
      <c r="H43" s="274"/>
      <c r="I43" s="274"/>
      <c r="J43" s="274"/>
      <c r="K43" s="290"/>
      <c r="L43" s="274"/>
      <c r="M43" s="275"/>
      <c r="N43" s="115"/>
      <c r="O43" s="115"/>
      <c r="P43" s="11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5">
      <c r="A44" s="1"/>
      <c r="B44" s="1"/>
      <c r="C44" s="1"/>
      <c r="D44" s="1"/>
      <c r="E44" s="1"/>
      <c r="F44" s="289"/>
      <c r="G44" s="278"/>
      <c r="H44" s="279"/>
      <c r="I44" s="279"/>
      <c r="J44" s="279"/>
      <c r="K44" s="291"/>
      <c r="L44" s="279"/>
      <c r="M44" s="280"/>
      <c r="N44" s="7"/>
      <c r="O44" s="7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5">
      <c r="A45" s="1"/>
      <c r="B45" s="1"/>
      <c r="C45" s="1"/>
      <c r="D45" s="1"/>
      <c r="E45" s="1"/>
      <c r="F45" s="289"/>
      <c r="G45" s="281"/>
      <c r="H45" s="279"/>
      <c r="I45" s="279"/>
      <c r="J45" s="279"/>
      <c r="K45" s="291"/>
      <c r="L45" s="279"/>
      <c r="M45" s="280"/>
      <c r="N45" s="7"/>
      <c r="O45" s="7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5">
      <c r="A46" s="1"/>
      <c r="B46" s="1"/>
      <c r="C46" s="1"/>
      <c r="D46" s="1"/>
      <c r="E46" s="1"/>
      <c r="F46" s="292"/>
      <c r="G46" s="293"/>
      <c r="H46" s="294"/>
      <c r="I46" s="294"/>
      <c r="J46" s="294"/>
      <c r="K46" s="295"/>
      <c r="L46" s="279"/>
      <c r="M46" s="280"/>
      <c r="N46" s="7"/>
      <c r="O46" s="7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5">
      <c r="A47" s="1"/>
      <c r="B47" s="1"/>
      <c r="C47" s="1"/>
      <c r="D47" s="1"/>
      <c r="E47" s="1"/>
      <c r="F47" s="1"/>
      <c r="G47" s="360"/>
      <c r="H47" s="361"/>
      <c r="I47" s="361"/>
      <c r="J47" s="361"/>
      <c r="K47" s="361"/>
      <c r="L47" s="361"/>
      <c r="M47" s="362"/>
      <c r="N47" s="159"/>
      <c r="O47" s="154"/>
      <c r="P47" s="15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1"/>
      <c r="B48" s="1"/>
      <c r="C48" s="1"/>
      <c r="D48" s="1"/>
      <c r="E48" s="1"/>
      <c r="F48" s="1"/>
      <c r="G48" s="281"/>
      <c r="H48" s="279"/>
      <c r="I48" s="279"/>
      <c r="J48" s="279"/>
      <c r="K48" s="279"/>
      <c r="L48" s="279"/>
      <c r="M48" s="280"/>
      <c r="N48" s="7"/>
      <c r="O48" s="7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5">
      <c r="A49" s="1"/>
      <c r="B49" s="1"/>
      <c r="C49" s="1"/>
      <c r="D49" s="1"/>
      <c r="E49" s="1"/>
      <c r="F49" s="1"/>
      <c r="G49" s="282"/>
      <c r="H49" s="283"/>
      <c r="I49" s="283"/>
      <c r="J49" s="283"/>
      <c r="K49" s="283"/>
      <c r="L49" s="283"/>
      <c r="M49" s="284"/>
      <c r="N49" s="7"/>
      <c r="O49" s="7"/>
      <c r="P49" s="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5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5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5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5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5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5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5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5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</sheetData>
  <mergeCells count="12">
    <mergeCell ref="C9:F9"/>
    <mergeCell ref="G11:H11"/>
    <mergeCell ref="B15:F15"/>
    <mergeCell ref="G47:M47"/>
    <mergeCell ref="I15:S15"/>
    <mergeCell ref="B37:C37"/>
    <mergeCell ref="B36:C36"/>
    <mergeCell ref="U15:V15"/>
    <mergeCell ref="U25:V25"/>
    <mergeCell ref="H36:I36"/>
    <mergeCell ref="B35:C35"/>
    <mergeCell ref="B25:H25"/>
  </mergeCells>
  <conditionalFormatting sqref="F17:F22">
    <cfRule type="cellIs" dxfId="0" priority="2" operator="notBetween">
      <formula>30</formula>
      <formula>100</formula>
    </cfRule>
  </conditionalFormatting>
  <dataValidations count="1">
    <dataValidation type="list" operator="equal" allowBlank="1" showInputMessage="1" showErrorMessage="1" sqref="B27:B32 D27:D32 F27:H32 Q27:R32 K27:L32">
      <formula1>$H$6:$H$7</formula1>
      <formula2>0</formula2>
    </dataValidation>
  </dataValidations>
  <pageMargins left="0.25" right="0.25" top="0.75" bottom="0.75" header="0.511811023622047" footer="0.511811023622047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B17" sqref="B17"/>
    </sheetView>
  </sheetViews>
  <sheetFormatPr baseColWidth="10" defaultRowHeight="15" x14ac:dyDescent="0.25"/>
  <cols>
    <col min="1" max="1" width="27.7109375" customWidth="1"/>
    <col min="2" max="2" width="22.7109375" customWidth="1"/>
    <col min="9" max="9" width="18.140625" customWidth="1"/>
    <col min="11" max="11" width="14.140625" customWidth="1"/>
  </cols>
  <sheetData>
    <row r="1" spans="1:16" x14ac:dyDescent="0.2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x14ac:dyDescent="0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x14ac:dyDescent="0.25">
      <c r="A3" s="296"/>
      <c r="B3" s="297"/>
      <c r="C3" s="298"/>
      <c r="D3" s="298"/>
      <c r="E3" s="298"/>
      <c r="F3" s="299" t="s">
        <v>0</v>
      </c>
      <c r="G3" s="298"/>
      <c r="H3" s="298"/>
      <c r="I3" s="298"/>
      <c r="J3" s="298"/>
      <c r="K3" s="298"/>
      <c r="L3" s="296"/>
      <c r="M3" s="296"/>
      <c r="N3" s="296"/>
      <c r="O3" s="296"/>
      <c r="P3" s="296"/>
    </row>
    <row r="4" spans="1:16" x14ac:dyDescent="0.25">
      <c r="A4" s="296"/>
      <c r="B4" s="298"/>
      <c r="C4" s="298"/>
      <c r="D4" s="298"/>
      <c r="E4" s="298"/>
      <c r="F4" s="299" t="s">
        <v>106</v>
      </c>
      <c r="G4" s="298"/>
      <c r="H4" s="298"/>
      <c r="I4" s="298"/>
      <c r="J4" s="297"/>
      <c r="K4" s="297"/>
      <c r="L4" s="296"/>
      <c r="M4" s="296"/>
      <c r="N4" s="296"/>
      <c r="O4" s="296"/>
      <c r="P4" s="296"/>
    </row>
    <row r="5" spans="1:16" x14ac:dyDescent="0.25">
      <c r="A5" s="296"/>
      <c r="B5" s="300"/>
      <c r="C5" s="300"/>
      <c r="D5" s="300"/>
      <c r="E5" s="299" t="s">
        <v>57</v>
      </c>
      <c r="F5" s="300"/>
      <c r="G5" s="300"/>
      <c r="H5" s="300"/>
      <c r="I5" s="297"/>
      <c r="J5" s="297"/>
      <c r="K5" s="297"/>
      <c r="L5" s="296"/>
      <c r="M5" s="296"/>
      <c r="N5" s="296"/>
      <c r="O5" s="296"/>
      <c r="P5" s="296"/>
    </row>
    <row r="6" spans="1:16" x14ac:dyDescent="0.25">
      <c r="A6" s="296"/>
      <c r="B6" s="301"/>
      <c r="C6" s="301" t="s">
        <v>71</v>
      </c>
      <c r="D6" s="302"/>
      <c r="E6" s="303"/>
      <c r="F6" s="304"/>
      <c r="G6" s="304"/>
      <c r="H6" s="304"/>
      <c r="I6" s="304"/>
      <c r="J6" s="303"/>
      <c r="K6" s="303"/>
      <c r="L6" s="296"/>
      <c r="M6" s="296"/>
      <c r="N6" s="296"/>
      <c r="O6" s="296"/>
      <c r="P6" s="296"/>
    </row>
    <row r="7" spans="1:16" x14ac:dyDescent="0.25">
      <c r="A7" s="296"/>
      <c r="B7" s="305"/>
      <c r="C7" s="305"/>
      <c r="D7" s="306" t="s">
        <v>53</v>
      </c>
      <c r="E7" s="306"/>
      <c r="F7" s="306"/>
      <c r="G7" s="307"/>
      <c r="H7" s="308" t="s">
        <v>3</v>
      </c>
      <c r="I7" s="308" t="s">
        <v>3</v>
      </c>
      <c r="J7" s="308" t="s">
        <v>3</v>
      </c>
      <c r="K7" s="296"/>
      <c r="L7" s="296"/>
      <c r="M7" s="296"/>
      <c r="N7" s="296"/>
      <c r="O7" s="296"/>
      <c r="P7" s="296"/>
    </row>
    <row r="8" spans="1:16" x14ac:dyDescent="0.25">
      <c r="A8" s="296"/>
      <c r="B8" s="305"/>
      <c r="C8" s="305"/>
      <c r="D8" s="305"/>
      <c r="E8" s="305"/>
      <c r="F8" s="305"/>
      <c r="G8" s="305"/>
      <c r="H8" s="308" t="s">
        <v>4</v>
      </c>
      <c r="I8" s="296"/>
      <c r="J8" s="296"/>
      <c r="K8" s="296"/>
      <c r="L8" s="296"/>
      <c r="M8" s="296"/>
      <c r="N8" s="296"/>
      <c r="O8" s="296"/>
      <c r="P8" s="296"/>
    </row>
    <row r="9" spans="1:16" x14ac:dyDescent="0.25">
      <c r="A9" s="170" t="s">
        <v>56</v>
      </c>
      <c r="B9" s="170"/>
      <c r="C9" s="170"/>
      <c r="D9" s="170"/>
      <c r="E9" s="170"/>
      <c r="F9" s="170"/>
      <c r="G9" s="296"/>
      <c r="H9" s="296"/>
      <c r="I9" s="296"/>
      <c r="J9" s="296"/>
      <c r="K9" s="296"/>
      <c r="L9" s="296"/>
      <c r="M9" s="296"/>
      <c r="N9" s="296"/>
      <c r="O9" s="296"/>
      <c r="P9" s="296"/>
    </row>
    <row r="10" spans="1:16" x14ac:dyDescent="0.25">
      <c r="A10" s="268" t="s">
        <v>90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16" x14ac:dyDescent="0.25"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16" x14ac:dyDescent="0.25">
      <c r="A12" s="166"/>
      <c r="B12" s="166"/>
      <c r="C12" s="166"/>
      <c r="D12" s="166"/>
      <c r="E12" s="166"/>
      <c r="F12" s="166"/>
      <c r="G12" s="296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16" ht="15.75" thickBot="1" x14ac:dyDescent="0.3"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</row>
    <row r="14" spans="1:16" x14ac:dyDescent="0.25">
      <c r="A14" s="358" t="s">
        <v>9</v>
      </c>
      <c r="B14" s="358"/>
      <c r="C14" s="358"/>
      <c r="D14" s="160"/>
      <c r="E14" s="370" t="s">
        <v>70</v>
      </c>
      <c r="F14" s="371"/>
      <c r="G14" s="371"/>
      <c r="H14" s="371"/>
      <c r="I14" s="371"/>
      <c r="J14" s="371"/>
      <c r="K14" s="371"/>
      <c r="L14" s="371"/>
      <c r="M14" s="371"/>
      <c r="N14" s="371"/>
      <c r="O14" s="179"/>
      <c r="P14" s="296"/>
    </row>
    <row r="15" spans="1:16" ht="51" x14ac:dyDescent="0.25">
      <c r="A15" s="253" t="s">
        <v>11</v>
      </c>
      <c r="B15" s="253" t="s">
        <v>73</v>
      </c>
      <c r="C15" s="253" t="s">
        <v>113</v>
      </c>
      <c r="D15" s="254" t="s">
        <v>115</v>
      </c>
      <c r="E15" s="255" t="s">
        <v>23</v>
      </c>
      <c r="F15" s="254" t="s">
        <v>26</v>
      </c>
      <c r="G15" s="254" t="s">
        <v>60</v>
      </c>
      <c r="H15" s="254" t="s">
        <v>64</v>
      </c>
      <c r="I15" s="254" t="s">
        <v>61</v>
      </c>
      <c r="J15" s="254" t="s">
        <v>62</v>
      </c>
      <c r="K15" s="254" t="s">
        <v>63</v>
      </c>
      <c r="L15" s="254" t="s">
        <v>65</v>
      </c>
      <c r="M15" s="254" t="s">
        <v>66</v>
      </c>
      <c r="N15" s="256" t="s">
        <v>67</v>
      </c>
      <c r="O15" s="257" t="s">
        <v>72</v>
      </c>
      <c r="P15" s="296"/>
    </row>
    <row r="16" spans="1:16" x14ac:dyDescent="0.25">
      <c r="A16" s="201" t="s">
        <v>74</v>
      </c>
      <c r="B16" s="203" t="s">
        <v>18</v>
      </c>
      <c r="C16" s="198">
        <v>300</v>
      </c>
      <c r="D16" s="195">
        <f>C16*0.001</f>
        <v>0.3</v>
      </c>
      <c r="E16" s="193"/>
      <c r="F16" s="189"/>
      <c r="G16" s="189"/>
      <c r="H16" s="187"/>
      <c r="I16" s="190"/>
      <c r="J16" s="208"/>
      <c r="K16" s="187"/>
      <c r="L16" s="208"/>
      <c r="M16" s="187"/>
      <c r="N16" s="214"/>
      <c r="O16" s="217"/>
      <c r="P16" s="296"/>
    </row>
    <row r="17" spans="1:16" x14ac:dyDescent="0.25">
      <c r="A17" s="202"/>
      <c r="B17" s="197"/>
      <c r="C17" s="197"/>
      <c r="D17" s="196"/>
      <c r="E17" s="185"/>
      <c r="F17" s="205"/>
      <c r="G17" s="189"/>
      <c r="H17" s="186"/>
      <c r="I17" s="188"/>
      <c r="J17" s="186"/>
      <c r="K17" s="189"/>
      <c r="L17" s="211"/>
      <c r="M17" s="189"/>
      <c r="N17" s="215"/>
      <c r="O17" s="318"/>
      <c r="P17" s="296"/>
    </row>
    <row r="18" spans="1:16" x14ac:dyDescent="0.25">
      <c r="A18" s="182"/>
      <c r="B18" s="203"/>
      <c r="C18" s="194"/>
      <c r="D18" s="195"/>
      <c r="E18" s="185"/>
      <c r="F18" s="207"/>
      <c r="G18" s="189"/>
      <c r="H18" s="186"/>
      <c r="I18" s="189"/>
      <c r="J18" s="188"/>
      <c r="K18" s="209"/>
      <c r="L18" s="162"/>
      <c r="M18" s="209"/>
      <c r="N18" s="215"/>
      <c r="O18" s="319"/>
      <c r="P18" s="296"/>
    </row>
    <row r="19" spans="1:16" x14ac:dyDescent="0.25">
      <c r="A19" s="198"/>
      <c r="B19" s="203"/>
      <c r="C19" s="201"/>
      <c r="D19" s="195"/>
      <c r="E19" s="185"/>
      <c r="F19" s="162"/>
      <c r="G19" s="189"/>
      <c r="H19" s="188"/>
      <c r="I19" s="189"/>
      <c r="J19" s="189"/>
      <c r="K19" s="189"/>
      <c r="L19" s="209"/>
      <c r="M19" s="186"/>
      <c r="N19" s="209"/>
      <c r="O19" s="320"/>
      <c r="P19" s="296"/>
    </row>
    <row r="20" spans="1:16" x14ac:dyDescent="0.25">
      <c r="A20" s="201"/>
      <c r="B20" s="203"/>
      <c r="C20" s="194"/>
      <c r="D20" s="195"/>
      <c r="E20" s="185"/>
      <c r="F20" s="207"/>
      <c r="G20" s="189"/>
      <c r="H20" s="192"/>
      <c r="I20" s="189"/>
      <c r="J20" s="189"/>
      <c r="K20" s="210"/>
      <c r="L20" s="186"/>
      <c r="M20" s="188"/>
      <c r="N20" s="189"/>
      <c r="O20" s="321"/>
      <c r="P20" s="296"/>
    </row>
    <row r="21" spans="1:16" x14ac:dyDescent="0.25">
      <c r="A21" s="183"/>
      <c r="B21" s="204"/>
      <c r="C21" s="199"/>
      <c r="D21" s="200"/>
      <c r="E21" s="184"/>
      <c r="F21" s="191"/>
      <c r="G21" s="206"/>
      <c r="H21" s="191"/>
      <c r="I21" s="191"/>
      <c r="J21" s="206"/>
      <c r="K21" s="191"/>
      <c r="L21" s="212"/>
      <c r="M21" s="212"/>
      <c r="N21" s="211"/>
      <c r="O21" s="218"/>
      <c r="P21" s="296"/>
    </row>
    <row r="22" spans="1:16" ht="15.75" thickBot="1" x14ac:dyDescent="0.3">
      <c r="A22" s="164" t="s">
        <v>19</v>
      </c>
      <c r="B22" s="164"/>
      <c r="C22" s="163">
        <f>SUM(C16:C21)</f>
        <v>300</v>
      </c>
      <c r="D22" s="178">
        <f t="shared" ref="D22:H22" si="0">SUM(D16:D21)</f>
        <v>0.3</v>
      </c>
      <c r="E22" s="180">
        <f t="shared" si="0"/>
        <v>0</v>
      </c>
      <c r="F22" s="181">
        <f t="shared" si="0"/>
        <v>0</v>
      </c>
      <c r="G22" s="181">
        <f t="shared" si="0"/>
        <v>0</v>
      </c>
      <c r="H22" s="181">
        <f t="shared" si="0"/>
        <v>0</v>
      </c>
      <c r="I22" s="181">
        <f>SUM(I16:I21)</f>
        <v>0</v>
      </c>
      <c r="J22" s="181">
        <f t="shared" ref="J22:K22" si="1">SUM(J16:J21)</f>
        <v>0</v>
      </c>
      <c r="K22" s="181">
        <f t="shared" si="1"/>
        <v>0</v>
      </c>
      <c r="L22" s="181">
        <f t="shared" ref="L22" si="2">SUM(L16:L21)</f>
        <v>0</v>
      </c>
      <c r="M22" s="181">
        <f t="shared" ref="M22" si="3">SUM(M16:M21)</f>
        <v>0</v>
      </c>
      <c r="N22" s="216">
        <f t="shared" ref="N22" si="4">SUM(N16:N21)</f>
        <v>0</v>
      </c>
      <c r="O22" s="213">
        <f>SUM(E22:N22)</f>
        <v>0</v>
      </c>
      <c r="P22" s="296"/>
    </row>
    <row r="23" spans="1:16" ht="15.75" x14ac:dyDescent="0.25">
      <c r="A23" s="161"/>
      <c r="B23" s="161"/>
      <c r="E23" s="296"/>
      <c r="F23" s="296"/>
      <c r="G23" s="296"/>
      <c r="H23" s="296"/>
      <c r="I23" s="296"/>
      <c r="J23" s="296"/>
      <c r="K23" s="296"/>
      <c r="L23" s="296"/>
      <c r="M23" s="296"/>
      <c r="N23" s="309"/>
      <c r="O23" s="296"/>
      <c r="P23" s="296"/>
    </row>
    <row r="24" spans="1:16" ht="15.75" x14ac:dyDescent="0.25">
      <c r="A24" s="332" t="s">
        <v>77</v>
      </c>
      <c r="B24" s="332"/>
      <c r="C24" s="169">
        <f>SUM(E22:N22)</f>
        <v>0</v>
      </c>
      <c r="D24" s="161"/>
      <c r="E24" s="296"/>
      <c r="F24" s="296"/>
      <c r="G24" s="296"/>
      <c r="H24" s="310"/>
      <c r="I24" s="311"/>
      <c r="J24" s="372" t="s">
        <v>38</v>
      </c>
      <c r="K24" s="372"/>
      <c r="L24" s="311"/>
      <c r="M24" s="312"/>
      <c r="N24" s="296"/>
      <c r="O24" s="296"/>
      <c r="P24" s="296"/>
    </row>
    <row r="25" spans="1:16" ht="15.75" x14ac:dyDescent="0.25">
      <c r="A25" s="171" t="s">
        <v>100</v>
      </c>
      <c r="B25" s="171"/>
      <c r="C25" s="169"/>
      <c r="D25" s="161"/>
      <c r="E25" s="296"/>
      <c r="F25" s="296"/>
      <c r="G25" s="296"/>
      <c r="H25" s="313"/>
      <c r="I25" s="265"/>
      <c r="J25" s="265"/>
      <c r="K25" s="265"/>
      <c r="L25" s="265"/>
      <c r="M25" s="314"/>
      <c r="N25" s="296"/>
      <c r="O25" s="296"/>
      <c r="P25" s="296"/>
    </row>
    <row r="26" spans="1:16" ht="15.75" x14ac:dyDescent="0.25">
      <c r="A26" s="332" t="s">
        <v>101</v>
      </c>
      <c r="B26" s="332"/>
      <c r="C26" s="169">
        <f>0.8*C24</f>
        <v>0</v>
      </c>
      <c r="D26" s="161" t="s">
        <v>102</v>
      </c>
      <c r="E26" s="296"/>
      <c r="F26" s="296"/>
      <c r="G26" s="296"/>
      <c r="H26" s="313"/>
      <c r="I26" s="265"/>
      <c r="J26" s="265"/>
      <c r="K26" s="265"/>
      <c r="L26" s="265"/>
      <c r="M26" s="314"/>
      <c r="N26" s="296"/>
      <c r="O26" s="296"/>
      <c r="P26" s="296"/>
    </row>
    <row r="27" spans="1:16" x14ac:dyDescent="0.25">
      <c r="A27" s="166"/>
      <c r="B27" s="166"/>
      <c r="C27" s="166"/>
      <c r="D27" s="166"/>
      <c r="E27" s="296"/>
      <c r="F27" s="296"/>
      <c r="G27" s="296"/>
      <c r="H27" s="313" t="s">
        <v>39</v>
      </c>
      <c r="I27" s="373"/>
      <c r="J27" s="373"/>
      <c r="K27" s="265" t="s">
        <v>40</v>
      </c>
      <c r="L27" s="265"/>
      <c r="M27" s="314"/>
      <c r="N27" s="296"/>
      <c r="O27" s="296"/>
      <c r="P27" s="296"/>
    </row>
    <row r="28" spans="1:16" x14ac:dyDescent="0.25">
      <c r="A28" s="296"/>
      <c r="B28" s="296"/>
      <c r="C28" s="296"/>
      <c r="D28" s="296"/>
      <c r="E28" s="296"/>
      <c r="F28" s="296"/>
      <c r="G28" s="296"/>
      <c r="H28" s="313"/>
      <c r="I28" s="265"/>
      <c r="J28" s="265"/>
      <c r="K28" s="265"/>
      <c r="L28" s="265"/>
      <c r="M28" s="314"/>
      <c r="N28" s="296"/>
      <c r="O28" s="296"/>
      <c r="P28" s="296"/>
    </row>
    <row r="29" spans="1:16" x14ac:dyDescent="0.25">
      <c r="A29" s="296"/>
      <c r="B29" s="296"/>
      <c r="C29" s="296"/>
      <c r="D29" s="296"/>
      <c r="E29" s="296"/>
      <c r="F29" s="296"/>
      <c r="G29" s="296"/>
      <c r="H29" s="374" t="s">
        <v>41</v>
      </c>
      <c r="I29" s="374"/>
      <c r="J29" s="265"/>
      <c r="K29" s="265"/>
      <c r="L29" s="265"/>
      <c r="M29" s="314"/>
      <c r="N29" s="296"/>
      <c r="O29" s="296"/>
      <c r="P29" s="296"/>
    </row>
    <row r="30" spans="1:16" x14ac:dyDescent="0.25">
      <c r="A30" s="296"/>
      <c r="B30" s="296"/>
      <c r="C30" s="296"/>
      <c r="D30" s="296"/>
      <c r="E30" s="296"/>
      <c r="F30" s="296"/>
      <c r="G30" s="296"/>
      <c r="H30" s="313"/>
      <c r="I30" s="265"/>
      <c r="J30" s="265"/>
      <c r="K30" s="265"/>
      <c r="L30" s="265"/>
      <c r="M30" s="314"/>
      <c r="N30" s="296"/>
      <c r="O30" s="296"/>
      <c r="P30" s="296"/>
    </row>
    <row r="31" spans="1:16" ht="15.75" x14ac:dyDescent="0.25">
      <c r="A31" s="368"/>
      <c r="B31" s="368"/>
      <c r="C31" s="165"/>
      <c r="D31" s="165"/>
      <c r="E31" s="166"/>
      <c r="F31" s="296"/>
      <c r="G31" s="296"/>
      <c r="H31" s="315"/>
      <c r="I31" s="316"/>
      <c r="J31" s="316"/>
      <c r="K31" s="316"/>
      <c r="L31" s="316"/>
      <c r="M31" s="317"/>
      <c r="N31" s="296"/>
      <c r="O31" s="296"/>
      <c r="P31" s="296"/>
    </row>
    <row r="32" spans="1:16" ht="15.75" x14ac:dyDescent="0.25">
      <c r="A32" s="167"/>
      <c r="B32" s="167"/>
      <c r="C32" s="165"/>
      <c r="D32" s="165"/>
      <c r="E32" s="16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</row>
    <row r="33" spans="1:16" ht="15.75" x14ac:dyDescent="0.25">
      <c r="A33" s="369"/>
      <c r="B33" s="369"/>
      <c r="C33" s="165"/>
      <c r="D33" s="165"/>
      <c r="E33" s="16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</row>
    <row r="34" spans="1:16" x14ac:dyDescent="0.25">
      <c r="A34" s="166"/>
      <c r="B34" s="166"/>
      <c r="C34" s="166"/>
      <c r="D34" s="166"/>
      <c r="E34" s="166"/>
      <c r="F34" s="296"/>
      <c r="G34" s="296"/>
      <c r="H34" s="296"/>
      <c r="I34" s="296"/>
      <c r="J34" s="296"/>
      <c r="K34" s="296"/>
      <c r="L34" s="296"/>
      <c r="M34" s="296"/>
      <c r="N34" s="296"/>
      <c r="O34" s="296"/>
    </row>
  </sheetData>
  <mergeCells count="10">
    <mergeCell ref="E14:I14"/>
    <mergeCell ref="J14:N14"/>
    <mergeCell ref="J24:K24"/>
    <mergeCell ref="I27:J27"/>
    <mergeCell ref="H29:I29"/>
    <mergeCell ref="A24:B24"/>
    <mergeCell ref="A26:B26"/>
    <mergeCell ref="A14:C14"/>
    <mergeCell ref="A31:B31"/>
    <mergeCell ref="A33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Haies</vt:lpstr>
      <vt:lpstr>Agroforesterie</vt:lpstr>
      <vt:lpstr>RNA</vt:lpstr>
      <vt:lpstr>Agroforesterie!Zone_d_impression</vt:lpstr>
      <vt:lpstr>Haies!Zone_d_impression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 DELACROIX</dc:creator>
  <dc:description/>
  <cp:lastModifiedBy>Agnes LEBOISSELIER</cp:lastModifiedBy>
  <cp:revision>10</cp:revision>
  <cp:lastPrinted>2024-04-26T08:46:03Z</cp:lastPrinted>
  <dcterms:created xsi:type="dcterms:W3CDTF">2024-01-18T08:18:00Z</dcterms:created>
  <dcterms:modified xsi:type="dcterms:W3CDTF">2024-06-04T13:05:52Z</dcterms:modified>
  <dc:language>fr-FR</dc:language>
</cp:coreProperties>
</file>